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79BF6BEB-9855-457E-8561-FD2047457189}" xr6:coauthVersionLast="47" xr6:coauthVersionMax="47" xr10:uidLastSave="{00000000-0000-0000-0000-000000000000}"/>
  <bookViews>
    <workbookView xWindow="2640" yWindow="2640" windowWidth="21405" windowHeight="11295" tabRatio="601" xr2:uid="{3FF485DC-8B97-41A5-88B7-08E268E747C2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Munka1!$A$1:$AB$235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2" i="1" l="1"/>
  <c r="D8" i="1"/>
  <c r="P217" i="1" l="1"/>
  <c r="P25" i="1"/>
  <c r="B204" i="1"/>
  <c r="B33" i="1" l="1"/>
  <c r="R57" i="1"/>
  <c r="R231" i="1"/>
  <c r="U57" i="1" l="1"/>
  <c r="P49" i="1"/>
  <c r="P50" i="1" l="1"/>
  <c r="Q50" i="1"/>
  <c r="B50" i="1"/>
  <c r="C50" i="1"/>
  <c r="D50" i="1"/>
  <c r="D55" i="1"/>
  <c r="B29" i="1"/>
  <c r="C9" i="1" l="1"/>
  <c r="W5" i="1"/>
  <c r="N5" i="1"/>
  <c r="B166" i="1"/>
  <c r="C166" i="1"/>
  <c r="F166" i="1"/>
  <c r="J166" i="1"/>
  <c r="K166" i="1"/>
  <c r="E166" i="1"/>
  <c r="B108" i="1"/>
  <c r="C108" i="1"/>
  <c r="D108" i="1"/>
  <c r="F108" i="1"/>
  <c r="J108" i="1"/>
  <c r="K108" i="1"/>
  <c r="E108" i="1"/>
  <c r="E49" i="1"/>
  <c r="L100" i="1" l="1"/>
  <c r="M100" i="1"/>
  <c r="B98" i="1"/>
  <c r="C98" i="1"/>
  <c r="E98" i="1"/>
  <c r="F98" i="1"/>
  <c r="K98" i="1"/>
  <c r="J98" i="1"/>
  <c r="N100" i="1" l="1"/>
  <c r="U23" i="1"/>
  <c r="V23" i="1"/>
  <c r="Z22" i="1"/>
  <c r="P207" i="1"/>
  <c r="W23" i="1" l="1"/>
  <c r="R42" i="1"/>
  <c r="R217" i="1" s="1"/>
  <c r="P228" i="1"/>
  <c r="P200" i="1" l="1"/>
  <c r="P198" i="1"/>
  <c r="Q198" i="1"/>
  <c r="B184" i="1"/>
  <c r="B185" i="1"/>
  <c r="Q184" i="1" l="1"/>
  <c r="U54" i="1" l="1"/>
  <c r="Z54" i="1" s="1"/>
  <c r="B229" i="1"/>
  <c r="C229" i="1"/>
  <c r="D54" i="1" l="1"/>
  <c r="D229" i="1" s="1"/>
  <c r="B225" i="1"/>
  <c r="X188" i="1" l="1"/>
  <c r="Y188" i="1"/>
  <c r="Y187" i="1"/>
  <c r="X187" i="1"/>
  <c r="S188" i="1"/>
  <c r="T188" i="1"/>
  <c r="T187" i="1"/>
  <c r="S187" i="1"/>
  <c r="S195" i="1"/>
  <c r="V21" i="1" l="1"/>
  <c r="Z23" i="1"/>
  <c r="AA23" i="1"/>
  <c r="P30" i="1"/>
  <c r="Q30" i="1"/>
  <c r="S30" i="1"/>
  <c r="T30" i="1"/>
  <c r="X30" i="1"/>
  <c r="Y30" i="1"/>
  <c r="Z34" i="1"/>
  <c r="AA34" i="1"/>
  <c r="Z35" i="1"/>
  <c r="AA35" i="1"/>
  <c r="Z36" i="1"/>
  <c r="AA36" i="1"/>
  <c r="Z37" i="1"/>
  <c r="AA37" i="1"/>
  <c r="Z38" i="1"/>
  <c r="AA38" i="1"/>
  <c r="Z39" i="1"/>
  <c r="AA39" i="1"/>
  <c r="AB39" i="1" l="1"/>
  <c r="AB37" i="1"/>
  <c r="AB35" i="1"/>
  <c r="AB36" i="1"/>
  <c r="AB34" i="1"/>
  <c r="AB38" i="1"/>
  <c r="AB23" i="1"/>
  <c r="X158" i="1" l="1"/>
  <c r="Y158" i="1"/>
  <c r="X147" i="1"/>
  <c r="Y147" i="1"/>
  <c r="R145" i="1"/>
  <c r="U145" i="1"/>
  <c r="V145" i="1"/>
  <c r="AA145" i="1" s="1"/>
  <c r="X135" i="1"/>
  <c r="Y135" i="1"/>
  <c r="X100" i="1"/>
  <c r="Y100" i="1"/>
  <c r="X89" i="1"/>
  <c r="Y89" i="1"/>
  <c r="X77" i="1"/>
  <c r="Y77" i="1"/>
  <c r="X182" i="1"/>
  <c r="Y182" i="1"/>
  <c r="X183" i="1"/>
  <c r="Y183" i="1"/>
  <c r="Z183" i="1"/>
  <c r="AA183" i="1"/>
  <c r="AB183" i="1"/>
  <c r="X184" i="1"/>
  <c r="Y184" i="1"/>
  <c r="X185" i="1"/>
  <c r="Y185" i="1"/>
  <c r="Z185" i="1"/>
  <c r="AA185" i="1"/>
  <c r="AB185" i="1"/>
  <c r="X186" i="1"/>
  <c r="Y186" i="1"/>
  <c r="X190" i="1"/>
  <c r="Y190" i="1"/>
  <c r="Z190" i="1"/>
  <c r="AA190" i="1"/>
  <c r="AB190" i="1"/>
  <c r="X191" i="1"/>
  <c r="Y191" i="1"/>
  <c r="X192" i="1"/>
  <c r="Y192" i="1"/>
  <c r="Z192" i="1"/>
  <c r="AA192" i="1"/>
  <c r="AB192" i="1"/>
  <c r="X194" i="1"/>
  <c r="Y194" i="1"/>
  <c r="X195" i="1"/>
  <c r="Y195" i="1"/>
  <c r="X196" i="1"/>
  <c r="Y196" i="1"/>
  <c r="X197" i="1"/>
  <c r="Y197" i="1"/>
  <c r="X198" i="1"/>
  <c r="Y198" i="1"/>
  <c r="X200" i="1"/>
  <c r="Y200" i="1"/>
  <c r="X201" i="1"/>
  <c r="Y201" i="1"/>
  <c r="X202" i="1"/>
  <c r="Y202" i="1"/>
  <c r="Z202" i="1"/>
  <c r="AA202" i="1"/>
  <c r="AB202" i="1"/>
  <c r="X203" i="1"/>
  <c r="Y203" i="1"/>
  <c r="X204" i="1"/>
  <c r="Y204" i="1"/>
  <c r="Z204" i="1"/>
  <c r="AA204" i="1"/>
  <c r="AB204" i="1"/>
  <c r="X206" i="1"/>
  <c r="Y206" i="1"/>
  <c r="X207" i="1"/>
  <c r="Y207" i="1"/>
  <c r="X208" i="1"/>
  <c r="Y208" i="1"/>
  <c r="X209" i="1"/>
  <c r="Y209" i="1"/>
  <c r="Z209" i="1"/>
  <c r="AA209" i="1"/>
  <c r="AB209" i="1"/>
  <c r="X210" i="1"/>
  <c r="Y210" i="1"/>
  <c r="Z210" i="1"/>
  <c r="AA210" i="1"/>
  <c r="AB210" i="1"/>
  <c r="X211" i="1"/>
  <c r="Y211" i="1"/>
  <c r="Z211" i="1"/>
  <c r="AA211" i="1"/>
  <c r="AB211" i="1"/>
  <c r="X212" i="1"/>
  <c r="Y212" i="1"/>
  <c r="Z212" i="1"/>
  <c r="AA212" i="1"/>
  <c r="AB212" i="1"/>
  <c r="X213" i="1"/>
  <c r="Y213" i="1"/>
  <c r="Z213" i="1"/>
  <c r="AA213" i="1"/>
  <c r="AB213" i="1"/>
  <c r="X214" i="1"/>
  <c r="Y214" i="1"/>
  <c r="Z214" i="1"/>
  <c r="AA214" i="1"/>
  <c r="AB214" i="1"/>
  <c r="X215" i="1"/>
  <c r="Y215" i="1"/>
  <c r="Z215" i="1"/>
  <c r="AA215" i="1"/>
  <c r="AB215" i="1"/>
  <c r="X217" i="1"/>
  <c r="Y217" i="1"/>
  <c r="X218" i="1"/>
  <c r="Y218" i="1"/>
  <c r="X219" i="1"/>
  <c r="Y219" i="1"/>
  <c r="X220" i="1"/>
  <c r="Y220" i="1"/>
  <c r="Z220" i="1"/>
  <c r="AA220" i="1"/>
  <c r="AB220" i="1"/>
  <c r="X221" i="1"/>
  <c r="Y221" i="1"/>
  <c r="Z221" i="1"/>
  <c r="AA221" i="1"/>
  <c r="AB221" i="1"/>
  <c r="X222" i="1"/>
  <c r="Y222" i="1"/>
  <c r="Z222" i="1"/>
  <c r="AA222" i="1"/>
  <c r="AB222" i="1"/>
  <c r="X225" i="1"/>
  <c r="Y225" i="1"/>
  <c r="X226" i="1"/>
  <c r="Y226" i="1"/>
  <c r="X227" i="1"/>
  <c r="Y227" i="1"/>
  <c r="X228" i="1"/>
  <c r="Y228" i="1"/>
  <c r="X230" i="1"/>
  <c r="Y230" i="1"/>
  <c r="X231" i="1"/>
  <c r="Y231" i="1"/>
  <c r="X49" i="1"/>
  <c r="Y49" i="1"/>
  <c r="X41" i="1"/>
  <c r="Y41" i="1"/>
  <c r="X18" i="1"/>
  <c r="Y18" i="1"/>
  <c r="AA21" i="1"/>
  <c r="U7" i="1"/>
  <c r="Z7" i="1" s="1"/>
  <c r="AB5" i="1"/>
  <c r="AB64" i="1" s="1"/>
  <c r="AB122" i="1" s="1"/>
  <c r="AB180" i="1" s="1"/>
  <c r="J144" i="1"/>
  <c r="K144" i="1"/>
  <c r="J133" i="1"/>
  <c r="K133" i="1"/>
  <c r="J129" i="1"/>
  <c r="K129" i="1"/>
  <c r="J124" i="1"/>
  <c r="K124" i="1"/>
  <c r="J104" i="1"/>
  <c r="K104" i="1"/>
  <c r="M102" i="1"/>
  <c r="N101" i="1" s="1"/>
  <c r="L102" i="1"/>
  <c r="J101" i="1"/>
  <c r="K101" i="1"/>
  <c r="L101" i="1"/>
  <c r="M101" i="1"/>
  <c r="J86" i="1"/>
  <c r="K86" i="1"/>
  <c r="J75" i="1"/>
  <c r="K75" i="1"/>
  <c r="M72" i="1"/>
  <c r="M71" i="1" s="1"/>
  <c r="L72" i="1"/>
  <c r="L71" i="1" s="1"/>
  <c r="J71" i="1"/>
  <c r="K71" i="1"/>
  <c r="J66" i="1"/>
  <c r="K66" i="1"/>
  <c r="J49" i="1"/>
  <c r="J224" i="1" s="1"/>
  <c r="K49" i="1"/>
  <c r="K224" i="1" s="1"/>
  <c r="J45" i="1"/>
  <c r="J220" i="1" s="1"/>
  <c r="K45" i="1"/>
  <c r="J42" i="1"/>
  <c r="J217" i="1" s="1"/>
  <c r="K42" i="1"/>
  <c r="J39" i="1"/>
  <c r="J214" i="1" s="1"/>
  <c r="K39" i="1"/>
  <c r="J27" i="1"/>
  <c r="K27" i="1"/>
  <c r="J16" i="1"/>
  <c r="K16" i="1"/>
  <c r="J12" i="1"/>
  <c r="J187" i="1" s="1"/>
  <c r="K12" i="1"/>
  <c r="J7" i="1"/>
  <c r="K7" i="1"/>
  <c r="J183" i="1"/>
  <c r="K183" i="1"/>
  <c r="J184" i="1"/>
  <c r="K184" i="1"/>
  <c r="J185" i="1"/>
  <c r="K185" i="1"/>
  <c r="J186" i="1"/>
  <c r="K186" i="1"/>
  <c r="L186" i="1"/>
  <c r="M186" i="1"/>
  <c r="N186" i="1"/>
  <c r="J188" i="1"/>
  <c r="K188" i="1"/>
  <c r="J189" i="1"/>
  <c r="K189" i="1"/>
  <c r="J190" i="1"/>
  <c r="K190" i="1"/>
  <c r="L190" i="1"/>
  <c r="M190" i="1"/>
  <c r="N190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L201" i="1"/>
  <c r="M201" i="1"/>
  <c r="N201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L213" i="1"/>
  <c r="M213" i="1"/>
  <c r="N213" i="1"/>
  <c r="J215" i="1"/>
  <c r="K215" i="1"/>
  <c r="J216" i="1"/>
  <c r="K216" i="1"/>
  <c r="L216" i="1"/>
  <c r="M216" i="1"/>
  <c r="N216" i="1"/>
  <c r="J218" i="1"/>
  <c r="K218" i="1"/>
  <c r="J219" i="1"/>
  <c r="K219" i="1"/>
  <c r="L219" i="1"/>
  <c r="M219" i="1"/>
  <c r="N219" i="1"/>
  <c r="J221" i="1"/>
  <c r="K221" i="1"/>
  <c r="J222" i="1"/>
  <c r="K222" i="1"/>
  <c r="L222" i="1"/>
  <c r="M222" i="1"/>
  <c r="N222" i="1"/>
  <c r="J225" i="1"/>
  <c r="K225" i="1"/>
  <c r="J226" i="1"/>
  <c r="K226" i="1"/>
  <c r="J227" i="1"/>
  <c r="K227" i="1"/>
  <c r="J228" i="1"/>
  <c r="K228" i="1"/>
  <c r="J230" i="1"/>
  <c r="K230" i="1"/>
  <c r="J231" i="1"/>
  <c r="K231" i="1"/>
  <c r="J232" i="1"/>
  <c r="K232" i="1"/>
  <c r="N180" i="1"/>
  <c r="M180" i="1"/>
  <c r="L180" i="1"/>
  <c r="L179" i="1"/>
  <c r="K180" i="1"/>
  <c r="J180" i="1"/>
  <c r="J179" i="1"/>
  <c r="N122" i="1"/>
  <c r="M122" i="1"/>
  <c r="L122" i="1"/>
  <c r="L121" i="1"/>
  <c r="K122" i="1"/>
  <c r="J122" i="1"/>
  <c r="J121" i="1"/>
  <c r="L63" i="1"/>
  <c r="J63" i="1"/>
  <c r="J64" i="1"/>
  <c r="K64" i="1"/>
  <c r="L64" i="1"/>
  <c r="M64" i="1"/>
  <c r="N64" i="1"/>
  <c r="T18" i="1"/>
  <c r="S18" i="1"/>
  <c r="B232" i="1"/>
  <c r="C232" i="1"/>
  <c r="E232" i="1"/>
  <c r="F232" i="1"/>
  <c r="F49" i="1"/>
  <c r="F224" i="1" s="1"/>
  <c r="G58" i="1"/>
  <c r="G232" i="1" s="1"/>
  <c r="H58" i="1"/>
  <c r="H232" i="1" s="1"/>
  <c r="D58" i="1"/>
  <c r="D232" i="1" s="1"/>
  <c r="G57" i="1"/>
  <c r="L57" i="1" s="1"/>
  <c r="U168" i="1"/>
  <c r="Z168" i="1" s="1"/>
  <c r="V168" i="1"/>
  <c r="AA168" i="1" s="1"/>
  <c r="U169" i="1"/>
  <c r="Z169" i="1" s="1"/>
  <c r="V169" i="1"/>
  <c r="AA169" i="1" s="1"/>
  <c r="U170" i="1"/>
  <c r="Z170" i="1" s="1"/>
  <c r="V170" i="1"/>
  <c r="AA170" i="1" s="1"/>
  <c r="U172" i="1"/>
  <c r="Z172" i="1" s="1"/>
  <c r="V172" i="1"/>
  <c r="AA172" i="1" s="1"/>
  <c r="U173" i="1"/>
  <c r="Z173" i="1" s="1"/>
  <c r="V173" i="1"/>
  <c r="AA173" i="1" s="1"/>
  <c r="V167" i="1"/>
  <c r="AA167" i="1" s="1"/>
  <c r="U167" i="1"/>
  <c r="Z167" i="1" s="1"/>
  <c r="U160" i="1"/>
  <c r="Z160" i="1" s="1"/>
  <c r="V160" i="1"/>
  <c r="AA160" i="1" s="1"/>
  <c r="U161" i="1"/>
  <c r="Z161" i="1" s="1"/>
  <c r="V161" i="1"/>
  <c r="AA161" i="1" s="1"/>
  <c r="V159" i="1"/>
  <c r="AA159" i="1" s="1"/>
  <c r="U159" i="1"/>
  <c r="Z159" i="1" s="1"/>
  <c r="S158" i="1"/>
  <c r="T158" i="1"/>
  <c r="R150" i="1"/>
  <c r="U149" i="1"/>
  <c r="Z149" i="1" s="1"/>
  <c r="V149" i="1"/>
  <c r="AA149" i="1" s="1"/>
  <c r="U150" i="1"/>
  <c r="Z150" i="1" s="1"/>
  <c r="V150" i="1"/>
  <c r="AA150" i="1" s="1"/>
  <c r="V148" i="1"/>
  <c r="AA148" i="1" s="1"/>
  <c r="U148" i="1"/>
  <c r="Z148" i="1" s="1"/>
  <c r="S147" i="1"/>
  <c r="T147" i="1"/>
  <c r="V202" i="1"/>
  <c r="V142" i="1"/>
  <c r="AA142" i="1" s="1"/>
  <c r="U142" i="1"/>
  <c r="Z142" i="1" s="1"/>
  <c r="Q135" i="1"/>
  <c r="S135" i="1"/>
  <c r="T135" i="1"/>
  <c r="P135" i="1"/>
  <c r="U137" i="1"/>
  <c r="Z137" i="1" s="1"/>
  <c r="V137" i="1"/>
  <c r="AA137" i="1" s="1"/>
  <c r="U138" i="1"/>
  <c r="Z138" i="1" s="1"/>
  <c r="V138" i="1"/>
  <c r="AA138" i="1" s="1"/>
  <c r="U139" i="1"/>
  <c r="Z139" i="1" s="1"/>
  <c r="V139" i="1"/>
  <c r="AA139" i="1" s="1"/>
  <c r="U140" i="1"/>
  <c r="Z140" i="1" s="1"/>
  <c r="V140" i="1"/>
  <c r="AA140" i="1" s="1"/>
  <c r="V136" i="1"/>
  <c r="AA136" i="1" s="1"/>
  <c r="U136" i="1"/>
  <c r="Z136" i="1" s="1"/>
  <c r="V133" i="1"/>
  <c r="AA133" i="1" s="1"/>
  <c r="U133" i="1"/>
  <c r="Z133" i="1" s="1"/>
  <c r="U130" i="1"/>
  <c r="Z130" i="1" s="1"/>
  <c r="V130" i="1"/>
  <c r="AA130" i="1" s="1"/>
  <c r="V129" i="1"/>
  <c r="AA129" i="1" s="1"/>
  <c r="U129" i="1"/>
  <c r="Z129" i="1" s="1"/>
  <c r="V128" i="1"/>
  <c r="AA128" i="1" s="1"/>
  <c r="U128" i="1"/>
  <c r="Z128" i="1" s="1"/>
  <c r="V126" i="1"/>
  <c r="AA126" i="1" s="1"/>
  <c r="U126" i="1"/>
  <c r="Z126" i="1" s="1"/>
  <c r="V124" i="1"/>
  <c r="AA124" i="1" s="1"/>
  <c r="U124" i="1"/>
  <c r="Z124" i="1" s="1"/>
  <c r="G168" i="1"/>
  <c r="L168" i="1" s="1"/>
  <c r="H168" i="1"/>
  <c r="M168" i="1" s="1"/>
  <c r="G169" i="1"/>
  <c r="L169" i="1" s="1"/>
  <c r="H169" i="1"/>
  <c r="M169" i="1" s="1"/>
  <c r="G170" i="1"/>
  <c r="L170" i="1" s="1"/>
  <c r="H170" i="1"/>
  <c r="M170" i="1" s="1"/>
  <c r="G172" i="1"/>
  <c r="L172" i="1" s="1"/>
  <c r="H172" i="1"/>
  <c r="M172" i="1" s="1"/>
  <c r="G173" i="1"/>
  <c r="H173" i="1"/>
  <c r="M173" i="1" s="1"/>
  <c r="H167" i="1"/>
  <c r="G167" i="1"/>
  <c r="L167" i="1" s="1"/>
  <c r="H163" i="1"/>
  <c r="M163" i="1" s="1"/>
  <c r="G163" i="1"/>
  <c r="L163" i="1" s="1"/>
  <c r="H160" i="1"/>
  <c r="M160" i="1" s="1"/>
  <c r="G160" i="1"/>
  <c r="L160" i="1" s="1"/>
  <c r="H157" i="1"/>
  <c r="M157" i="1" s="1"/>
  <c r="G157" i="1"/>
  <c r="L157" i="1" s="1"/>
  <c r="G146" i="1"/>
  <c r="L146" i="1" s="1"/>
  <c r="H146" i="1"/>
  <c r="M146" i="1" s="1"/>
  <c r="G147" i="1"/>
  <c r="L147" i="1" s="1"/>
  <c r="H147" i="1"/>
  <c r="M147" i="1" s="1"/>
  <c r="G148" i="1"/>
  <c r="L148" i="1" s="1"/>
  <c r="H148" i="1"/>
  <c r="M148" i="1" s="1"/>
  <c r="G149" i="1"/>
  <c r="L149" i="1" s="1"/>
  <c r="H149" i="1"/>
  <c r="M149" i="1" s="1"/>
  <c r="G150" i="1"/>
  <c r="L150" i="1" s="1"/>
  <c r="H150" i="1"/>
  <c r="M150" i="1" s="1"/>
  <c r="G151" i="1"/>
  <c r="L151" i="1" s="1"/>
  <c r="H151" i="1"/>
  <c r="M151" i="1" s="1"/>
  <c r="G152" i="1"/>
  <c r="L152" i="1" s="1"/>
  <c r="H152" i="1"/>
  <c r="M152" i="1" s="1"/>
  <c r="G153" i="1"/>
  <c r="L153" i="1" s="1"/>
  <c r="H153" i="1"/>
  <c r="M153" i="1" s="1"/>
  <c r="G154" i="1"/>
  <c r="L154" i="1" s="1"/>
  <c r="H154" i="1"/>
  <c r="M154" i="1" s="1"/>
  <c r="H145" i="1"/>
  <c r="M145" i="1" s="1"/>
  <c r="G145" i="1"/>
  <c r="L145" i="1" s="1"/>
  <c r="G135" i="1"/>
  <c r="L135" i="1" s="1"/>
  <c r="H135" i="1"/>
  <c r="M135" i="1" s="1"/>
  <c r="G136" i="1"/>
  <c r="L136" i="1" s="1"/>
  <c r="H136" i="1"/>
  <c r="M136" i="1" s="1"/>
  <c r="G137" i="1"/>
  <c r="L137" i="1" s="1"/>
  <c r="H137" i="1"/>
  <c r="M137" i="1" s="1"/>
  <c r="G138" i="1"/>
  <c r="L138" i="1" s="1"/>
  <c r="H138" i="1"/>
  <c r="M138" i="1" s="1"/>
  <c r="G139" i="1"/>
  <c r="L139" i="1" s="1"/>
  <c r="H139" i="1"/>
  <c r="M139" i="1" s="1"/>
  <c r="G140" i="1"/>
  <c r="L140" i="1" s="1"/>
  <c r="H140" i="1"/>
  <c r="M140" i="1" s="1"/>
  <c r="G141" i="1"/>
  <c r="L141" i="1" s="1"/>
  <c r="H141" i="1"/>
  <c r="M141" i="1" s="1"/>
  <c r="G142" i="1"/>
  <c r="L142" i="1" s="1"/>
  <c r="H142" i="1"/>
  <c r="M142" i="1" s="1"/>
  <c r="H134" i="1"/>
  <c r="M134" i="1" s="1"/>
  <c r="G134" i="1"/>
  <c r="L134" i="1" s="1"/>
  <c r="H130" i="1"/>
  <c r="G130" i="1"/>
  <c r="L130" i="1" s="1"/>
  <c r="G126" i="1"/>
  <c r="H126" i="1"/>
  <c r="M126" i="1" s="1"/>
  <c r="G127" i="1"/>
  <c r="L127" i="1" s="1"/>
  <c r="H127" i="1"/>
  <c r="M127" i="1" s="1"/>
  <c r="H186" i="1"/>
  <c r="H125" i="1"/>
  <c r="H124" i="1" s="1"/>
  <c r="G125" i="1"/>
  <c r="L125" i="1" s="1"/>
  <c r="E144" i="1"/>
  <c r="F144" i="1"/>
  <c r="E133" i="1"/>
  <c r="F133" i="1"/>
  <c r="E129" i="1"/>
  <c r="F129" i="1"/>
  <c r="E124" i="1"/>
  <c r="F124" i="1"/>
  <c r="V84" i="1"/>
  <c r="AA84" i="1" s="1"/>
  <c r="U84" i="1"/>
  <c r="Z84" i="1" s="1"/>
  <c r="U102" i="1"/>
  <c r="Z102" i="1" s="1"/>
  <c r="V102" i="1"/>
  <c r="AA102" i="1" s="1"/>
  <c r="U103" i="1"/>
  <c r="Z103" i="1" s="1"/>
  <c r="V103" i="1"/>
  <c r="AA103" i="1" s="1"/>
  <c r="V101" i="1"/>
  <c r="AA101" i="1" s="1"/>
  <c r="U101" i="1"/>
  <c r="Z101" i="1" s="1"/>
  <c r="S100" i="1"/>
  <c r="T100" i="1"/>
  <c r="R92" i="1"/>
  <c r="U92" i="1"/>
  <c r="Z92" i="1" s="1"/>
  <c r="V92" i="1"/>
  <c r="AA92" i="1" s="1"/>
  <c r="U91" i="1"/>
  <c r="Z91" i="1" s="1"/>
  <c r="V91" i="1"/>
  <c r="AA91" i="1" s="1"/>
  <c r="V90" i="1"/>
  <c r="AA90" i="1" s="1"/>
  <c r="U90" i="1"/>
  <c r="Z90" i="1" s="1"/>
  <c r="S89" i="1"/>
  <c r="T89" i="1"/>
  <c r="P89" i="1"/>
  <c r="Q89" i="1"/>
  <c r="V87" i="1"/>
  <c r="AA87" i="1" s="1"/>
  <c r="U87" i="1"/>
  <c r="Z87" i="1" s="1"/>
  <c r="R87" i="1"/>
  <c r="T200" i="1"/>
  <c r="U79" i="1"/>
  <c r="Z79" i="1" s="1"/>
  <c r="V79" i="1"/>
  <c r="AA79" i="1" s="1"/>
  <c r="U80" i="1"/>
  <c r="Z80" i="1" s="1"/>
  <c r="V80" i="1"/>
  <c r="AA80" i="1" s="1"/>
  <c r="U81" i="1"/>
  <c r="Z81" i="1" s="1"/>
  <c r="V81" i="1"/>
  <c r="AA81" i="1" s="1"/>
  <c r="U82" i="1"/>
  <c r="Z82" i="1" s="1"/>
  <c r="V82" i="1"/>
  <c r="V78" i="1"/>
  <c r="AA78" i="1" s="1"/>
  <c r="U78" i="1"/>
  <c r="Z78" i="1" s="1"/>
  <c r="S77" i="1"/>
  <c r="T77" i="1"/>
  <c r="U71" i="1"/>
  <c r="V71" i="1"/>
  <c r="AA71" i="1" s="1"/>
  <c r="U72" i="1"/>
  <c r="Z72" i="1" s="1"/>
  <c r="V72" i="1"/>
  <c r="AA72" i="1" s="1"/>
  <c r="U73" i="1"/>
  <c r="V73" i="1"/>
  <c r="V70" i="1"/>
  <c r="AA70" i="1" s="1"/>
  <c r="U70" i="1"/>
  <c r="Z70" i="1" s="1"/>
  <c r="V68" i="1"/>
  <c r="AA68" i="1" s="1"/>
  <c r="U68" i="1"/>
  <c r="Z68" i="1" s="1"/>
  <c r="V66" i="1"/>
  <c r="AA66" i="1" s="1"/>
  <c r="U66" i="1"/>
  <c r="Z66" i="1" s="1"/>
  <c r="H110" i="1"/>
  <c r="M110" i="1" s="1"/>
  <c r="G111" i="1"/>
  <c r="L111" i="1" s="1"/>
  <c r="H111" i="1"/>
  <c r="M111" i="1" s="1"/>
  <c r="G112" i="1"/>
  <c r="L112" i="1" s="1"/>
  <c r="H112" i="1"/>
  <c r="M112" i="1" s="1"/>
  <c r="G114" i="1"/>
  <c r="L114" i="1" s="1"/>
  <c r="H114" i="1"/>
  <c r="M114" i="1" s="1"/>
  <c r="G115" i="1"/>
  <c r="H115" i="1"/>
  <c r="M115" i="1" s="1"/>
  <c r="H109" i="1"/>
  <c r="E104" i="1"/>
  <c r="F104" i="1"/>
  <c r="H105" i="1"/>
  <c r="G105" i="1"/>
  <c r="E101" i="1"/>
  <c r="F101" i="1"/>
  <c r="G101" i="1"/>
  <c r="H101" i="1"/>
  <c r="I101" i="1"/>
  <c r="H99" i="1"/>
  <c r="H98" i="1" s="1"/>
  <c r="G99" i="1"/>
  <c r="E86" i="1"/>
  <c r="F86" i="1"/>
  <c r="G88" i="1"/>
  <c r="L88" i="1" s="1"/>
  <c r="H88" i="1"/>
  <c r="M88" i="1" s="1"/>
  <c r="G89" i="1"/>
  <c r="L89" i="1" s="1"/>
  <c r="H89" i="1"/>
  <c r="M89" i="1" s="1"/>
  <c r="G90" i="1"/>
  <c r="L90" i="1" s="1"/>
  <c r="H90" i="1"/>
  <c r="M90" i="1" s="1"/>
  <c r="G91" i="1"/>
  <c r="L91" i="1" s="1"/>
  <c r="H91" i="1"/>
  <c r="M91" i="1" s="1"/>
  <c r="G92" i="1"/>
  <c r="L92" i="1" s="1"/>
  <c r="H92" i="1"/>
  <c r="M92" i="1" s="1"/>
  <c r="G93" i="1"/>
  <c r="L93" i="1" s="1"/>
  <c r="H93" i="1"/>
  <c r="M93" i="1" s="1"/>
  <c r="G94" i="1"/>
  <c r="L94" i="1" s="1"/>
  <c r="H94" i="1"/>
  <c r="M94" i="1" s="1"/>
  <c r="G95" i="1"/>
  <c r="L95" i="1" s="1"/>
  <c r="H95" i="1"/>
  <c r="G96" i="1"/>
  <c r="L96" i="1" s="1"/>
  <c r="H96" i="1"/>
  <c r="M96" i="1" s="1"/>
  <c r="H87" i="1"/>
  <c r="M87" i="1" s="1"/>
  <c r="G87" i="1"/>
  <c r="L87" i="1" s="1"/>
  <c r="E75" i="1"/>
  <c r="F75" i="1"/>
  <c r="G77" i="1"/>
  <c r="L77" i="1" s="1"/>
  <c r="H77" i="1"/>
  <c r="M77" i="1" s="1"/>
  <c r="G78" i="1"/>
  <c r="L78" i="1" s="1"/>
  <c r="H78" i="1"/>
  <c r="M78" i="1" s="1"/>
  <c r="G79" i="1"/>
  <c r="L79" i="1" s="1"/>
  <c r="H79" i="1"/>
  <c r="M79" i="1" s="1"/>
  <c r="G80" i="1"/>
  <c r="H80" i="1"/>
  <c r="M80" i="1" s="1"/>
  <c r="G81" i="1"/>
  <c r="L81" i="1" s="1"/>
  <c r="H81" i="1"/>
  <c r="M81" i="1" s="1"/>
  <c r="G82" i="1"/>
  <c r="L82" i="1" s="1"/>
  <c r="H82" i="1"/>
  <c r="M82" i="1" s="1"/>
  <c r="G83" i="1"/>
  <c r="L83" i="1" s="1"/>
  <c r="H83" i="1"/>
  <c r="M83" i="1" s="1"/>
  <c r="G84" i="1"/>
  <c r="L84" i="1" s="1"/>
  <c r="H84" i="1"/>
  <c r="M84" i="1" s="1"/>
  <c r="H76" i="1"/>
  <c r="M76" i="1" s="1"/>
  <c r="G76" i="1"/>
  <c r="L76" i="1" s="1"/>
  <c r="E71" i="1"/>
  <c r="F71" i="1"/>
  <c r="G71" i="1"/>
  <c r="H71" i="1"/>
  <c r="I71" i="1"/>
  <c r="G68" i="1"/>
  <c r="L68" i="1" s="1"/>
  <c r="H68" i="1"/>
  <c r="M68" i="1" s="1"/>
  <c r="G69" i="1"/>
  <c r="L69" i="1" s="1"/>
  <c r="H69" i="1"/>
  <c r="M69" i="1" s="1"/>
  <c r="E66" i="1"/>
  <c r="E107" i="1" s="1"/>
  <c r="E117" i="1" s="1"/>
  <c r="F66" i="1"/>
  <c r="H67" i="1"/>
  <c r="M67" i="1" s="1"/>
  <c r="G67" i="1"/>
  <c r="L67" i="1" s="1"/>
  <c r="A177" i="1"/>
  <c r="A119" i="1"/>
  <c r="A61" i="1"/>
  <c r="S182" i="1"/>
  <c r="T182" i="1"/>
  <c r="S183" i="1"/>
  <c r="T183" i="1"/>
  <c r="U183" i="1"/>
  <c r="V183" i="1"/>
  <c r="W183" i="1"/>
  <c r="S184" i="1"/>
  <c r="T184" i="1"/>
  <c r="S185" i="1"/>
  <c r="T185" i="1"/>
  <c r="U185" i="1"/>
  <c r="V185" i="1"/>
  <c r="W185" i="1"/>
  <c r="S186" i="1"/>
  <c r="T186" i="1"/>
  <c r="S190" i="1"/>
  <c r="T190" i="1"/>
  <c r="U190" i="1"/>
  <c r="V190" i="1"/>
  <c r="W190" i="1"/>
  <c r="S191" i="1"/>
  <c r="T191" i="1"/>
  <c r="S192" i="1"/>
  <c r="T192" i="1"/>
  <c r="U192" i="1"/>
  <c r="V192" i="1"/>
  <c r="W192" i="1"/>
  <c r="S194" i="1"/>
  <c r="T194" i="1"/>
  <c r="T195" i="1"/>
  <c r="S196" i="1"/>
  <c r="T196" i="1"/>
  <c r="S197" i="1"/>
  <c r="T197" i="1"/>
  <c r="S198" i="1"/>
  <c r="T198" i="1"/>
  <c r="S200" i="1"/>
  <c r="S201" i="1"/>
  <c r="T201" i="1"/>
  <c r="S202" i="1"/>
  <c r="T202" i="1"/>
  <c r="S203" i="1"/>
  <c r="T203" i="1"/>
  <c r="S204" i="1"/>
  <c r="T204" i="1"/>
  <c r="U204" i="1"/>
  <c r="V204" i="1"/>
  <c r="W204" i="1"/>
  <c r="S206" i="1"/>
  <c r="T206" i="1"/>
  <c r="S207" i="1"/>
  <c r="T207" i="1"/>
  <c r="S208" i="1"/>
  <c r="T208" i="1"/>
  <c r="S209" i="1"/>
  <c r="T209" i="1"/>
  <c r="U209" i="1"/>
  <c r="V209" i="1"/>
  <c r="W209" i="1"/>
  <c r="S210" i="1"/>
  <c r="T210" i="1"/>
  <c r="U210" i="1"/>
  <c r="V210" i="1"/>
  <c r="W210" i="1"/>
  <c r="S211" i="1"/>
  <c r="T211" i="1"/>
  <c r="U211" i="1"/>
  <c r="V211" i="1"/>
  <c r="W211" i="1"/>
  <c r="S212" i="1"/>
  <c r="T212" i="1"/>
  <c r="U212" i="1"/>
  <c r="V212" i="1"/>
  <c r="W212" i="1"/>
  <c r="S213" i="1"/>
  <c r="T213" i="1"/>
  <c r="U213" i="1"/>
  <c r="V213" i="1"/>
  <c r="W213" i="1"/>
  <c r="S214" i="1"/>
  <c r="T214" i="1"/>
  <c r="U214" i="1"/>
  <c r="V214" i="1"/>
  <c r="W214" i="1"/>
  <c r="S215" i="1"/>
  <c r="T215" i="1"/>
  <c r="U215" i="1"/>
  <c r="V215" i="1"/>
  <c r="W215" i="1"/>
  <c r="S217" i="1"/>
  <c r="T217" i="1"/>
  <c r="S218" i="1"/>
  <c r="T218" i="1"/>
  <c r="S219" i="1"/>
  <c r="T219" i="1"/>
  <c r="S220" i="1"/>
  <c r="T220" i="1"/>
  <c r="U220" i="1"/>
  <c r="V220" i="1"/>
  <c r="W220" i="1"/>
  <c r="S221" i="1"/>
  <c r="T221" i="1"/>
  <c r="U221" i="1"/>
  <c r="V221" i="1"/>
  <c r="W221" i="1"/>
  <c r="S222" i="1"/>
  <c r="T222" i="1"/>
  <c r="U222" i="1"/>
  <c r="V222" i="1"/>
  <c r="W222" i="1"/>
  <c r="S225" i="1"/>
  <c r="T225" i="1"/>
  <c r="S226" i="1"/>
  <c r="T226" i="1"/>
  <c r="S227" i="1"/>
  <c r="T227" i="1"/>
  <c r="S228" i="1"/>
  <c r="T228" i="1"/>
  <c r="S230" i="1"/>
  <c r="T230" i="1"/>
  <c r="S231" i="1"/>
  <c r="T231" i="1"/>
  <c r="E183" i="1"/>
  <c r="F183" i="1"/>
  <c r="E184" i="1"/>
  <c r="F184" i="1"/>
  <c r="E185" i="1"/>
  <c r="F185" i="1"/>
  <c r="E186" i="1"/>
  <c r="F186" i="1"/>
  <c r="E188" i="1"/>
  <c r="F188" i="1"/>
  <c r="E189" i="1"/>
  <c r="F189" i="1"/>
  <c r="E190" i="1"/>
  <c r="F190" i="1"/>
  <c r="G190" i="1"/>
  <c r="H190" i="1"/>
  <c r="I190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G201" i="1"/>
  <c r="H201" i="1"/>
  <c r="I201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G213" i="1"/>
  <c r="H213" i="1"/>
  <c r="I213" i="1"/>
  <c r="E215" i="1"/>
  <c r="F215" i="1"/>
  <c r="E216" i="1"/>
  <c r="F216" i="1"/>
  <c r="G216" i="1"/>
  <c r="H216" i="1"/>
  <c r="I216" i="1"/>
  <c r="E218" i="1"/>
  <c r="F218" i="1"/>
  <c r="E219" i="1"/>
  <c r="F219" i="1"/>
  <c r="G219" i="1"/>
  <c r="H219" i="1"/>
  <c r="I219" i="1"/>
  <c r="E221" i="1"/>
  <c r="F221" i="1"/>
  <c r="E222" i="1"/>
  <c r="F222" i="1"/>
  <c r="G222" i="1"/>
  <c r="H222" i="1"/>
  <c r="I222" i="1"/>
  <c r="F225" i="1"/>
  <c r="F226" i="1"/>
  <c r="E227" i="1"/>
  <c r="F227" i="1"/>
  <c r="E228" i="1"/>
  <c r="F228" i="1"/>
  <c r="E230" i="1"/>
  <c r="F230" i="1"/>
  <c r="E231" i="1"/>
  <c r="F231" i="1"/>
  <c r="D180" i="1"/>
  <c r="D122" i="1"/>
  <c r="I64" i="1"/>
  <c r="I122" i="1" s="1"/>
  <c r="I180" i="1" s="1"/>
  <c r="D64" i="1"/>
  <c r="V25" i="1"/>
  <c r="AA25" i="1" s="1"/>
  <c r="U25" i="1"/>
  <c r="Z25" i="1" s="1"/>
  <c r="U51" i="1"/>
  <c r="Z51" i="1" s="1"/>
  <c r="V51" i="1"/>
  <c r="AA51" i="1" s="1"/>
  <c r="U52" i="1"/>
  <c r="V52" i="1"/>
  <c r="U53" i="1"/>
  <c r="Z53" i="1" s="1"/>
  <c r="V53" i="1"/>
  <c r="AA53" i="1" s="1"/>
  <c r="U56" i="1"/>
  <c r="V56" i="1"/>
  <c r="AA56" i="1" s="1"/>
  <c r="Z57" i="1"/>
  <c r="V57" i="1"/>
  <c r="AA57" i="1" s="1"/>
  <c r="U43" i="1"/>
  <c r="Z43" i="1" s="1"/>
  <c r="V43" i="1"/>
  <c r="AA43" i="1" s="1"/>
  <c r="U44" i="1"/>
  <c r="Z44" i="1" s="1"/>
  <c r="V44" i="1"/>
  <c r="AA44" i="1" s="1"/>
  <c r="S41" i="1"/>
  <c r="T41" i="1"/>
  <c r="V42" i="1"/>
  <c r="AA42" i="1" s="1"/>
  <c r="U42" i="1"/>
  <c r="Z42" i="1" s="1"/>
  <c r="U31" i="1"/>
  <c r="Z31" i="1" s="1"/>
  <c r="V31" i="1"/>
  <c r="AA31" i="1" s="1"/>
  <c r="V32" i="1"/>
  <c r="U33" i="1"/>
  <c r="Z33" i="1" s="1"/>
  <c r="V33" i="1"/>
  <c r="AA33" i="1" s="1"/>
  <c r="V28" i="1"/>
  <c r="AA28" i="1" s="1"/>
  <c r="U28" i="1"/>
  <c r="Z28" i="1" s="1"/>
  <c r="V26" i="1"/>
  <c r="U26" i="1"/>
  <c r="Z26" i="1" s="1"/>
  <c r="U20" i="1"/>
  <c r="Z20" i="1" s="1"/>
  <c r="V20" i="1"/>
  <c r="AA20" i="1" s="1"/>
  <c r="U21" i="1"/>
  <c r="Z21" i="1" s="1"/>
  <c r="U22" i="1"/>
  <c r="V22" i="1"/>
  <c r="AA22" i="1" s="1"/>
  <c r="V19" i="1"/>
  <c r="AA19" i="1" s="1"/>
  <c r="U19" i="1"/>
  <c r="Z19" i="1" s="1"/>
  <c r="V16" i="1"/>
  <c r="AA16" i="1" s="1"/>
  <c r="U16" i="1"/>
  <c r="Z16" i="1" s="1"/>
  <c r="U13" i="1"/>
  <c r="V13" i="1"/>
  <c r="AA13" i="1" s="1"/>
  <c r="U14" i="1"/>
  <c r="Z14" i="1" s="1"/>
  <c r="V14" i="1"/>
  <c r="AA14" i="1" s="1"/>
  <c r="V11" i="1"/>
  <c r="AA11" i="1" s="1"/>
  <c r="U11" i="1"/>
  <c r="V12" i="1"/>
  <c r="U12" i="1"/>
  <c r="V9" i="1"/>
  <c r="AA9" i="1" s="1"/>
  <c r="U9" i="1"/>
  <c r="Z9" i="1" s="1"/>
  <c r="V7" i="1"/>
  <c r="AA7" i="1" s="1"/>
  <c r="S49" i="1"/>
  <c r="T49" i="1"/>
  <c r="W64" i="1"/>
  <c r="W122" i="1" s="1"/>
  <c r="W180" i="1" s="1"/>
  <c r="E16" i="1"/>
  <c r="F16" i="1"/>
  <c r="G51" i="1"/>
  <c r="L51" i="1" s="1"/>
  <c r="H51" i="1"/>
  <c r="M51" i="1" s="1"/>
  <c r="G52" i="1"/>
  <c r="L52" i="1" s="1"/>
  <c r="H52" i="1"/>
  <c r="M52" i="1" s="1"/>
  <c r="G53" i="1"/>
  <c r="L53" i="1" s="1"/>
  <c r="H53" i="1"/>
  <c r="M53" i="1" s="1"/>
  <c r="G56" i="1"/>
  <c r="L56" i="1" s="1"/>
  <c r="H56" i="1"/>
  <c r="M56" i="1" s="1"/>
  <c r="H57" i="1"/>
  <c r="M57" i="1" s="1"/>
  <c r="E45" i="1"/>
  <c r="F45" i="1"/>
  <c r="H46" i="1"/>
  <c r="M46" i="1" s="1"/>
  <c r="M45" i="1" s="1"/>
  <c r="G46" i="1"/>
  <c r="L46" i="1" s="1"/>
  <c r="E42" i="1"/>
  <c r="F42" i="1"/>
  <c r="H43" i="1"/>
  <c r="M43" i="1" s="1"/>
  <c r="G43" i="1"/>
  <c r="H40" i="1"/>
  <c r="M40" i="1" s="1"/>
  <c r="G40" i="1"/>
  <c r="G39" i="1" s="1"/>
  <c r="E39" i="1"/>
  <c r="F39" i="1"/>
  <c r="E27" i="1"/>
  <c r="F27" i="1"/>
  <c r="G29" i="1"/>
  <c r="L29" i="1" s="1"/>
  <c r="H29" i="1"/>
  <c r="M29" i="1" s="1"/>
  <c r="G30" i="1"/>
  <c r="L30" i="1" s="1"/>
  <c r="H30" i="1"/>
  <c r="M30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H28" i="1"/>
  <c r="M28" i="1" s="1"/>
  <c r="G28" i="1"/>
  <c r="L28" i="1" s="1"/>
  <c r="G18" i="1"/>
  <c r="L18" i="1" s="1"/>
  <c r="H18" i="1"/>
  <c r="M18" i="1" s="1"/>
  <c r="G19" i="1"/>
  <c r="L19" i="1" s="1"/>
  <c r="H19" i="1"/>
  <c r="M19" i="1" s="1"/>
  <c r="G20" i="1"/>
  <c r="L20" i="1" s="1"/>
  <c r="H20" i="1"/>
  <c r="M20" i="1" s="1"/>
  <c r="G21" i="1"/>
  <c r="L21" i="1" s="1"/>
  <c r="H21" i="1"/>
  <c r="M21" i="1" s="1"/>
  <c r="G22" i="1"/>
  <c r="L22" i="1" s="1"/>
  <c r="H22" i="1"/>
  <c r="M22" i="1" s="1"/>
  <c r="G23" i="1"/>
  <c r="L23" i="1" s="1"/>
  <c r="H23" i="1"/>
  <c r="M23" i="1" s="1"/>
  <c r="G24" i="1"/>
  <c r="L24" i="1" s="1"/>
  <c r="H24" i="1"/>
  <c r="M24" i="1" s="1"/>
  <c r="G25" i="1"/>
  <c r="L25" i="1" s="1"/>
  <c r="H25" i="1"/>
  <c r="M25" i="1" s="1"/>
  <c r="H17" i="1"/>
  <c r="M17" i="1" s="1"/>
  <c r="G17" i="1"/>
  <c r="L17" i="1" s="1"/>
  <c r="E12" i="1"/>
  <c r="F12" i="1"/>
  <c r="G14" i="1"/>
  <c r="L14" i="1" s="1"/>
  <c r="H14" i="1"/>
  <c r="H189" i="1" s="1"/>
  <c r="H13" i="1"/>
  <c r="G13" i="1"/>
  <c r="G12" i="1" s="1"/>
  <c r="G9" i="1"/>
  <c r="L9" i="1" s="1"/>
  <c r="H9" i="1"/>
  <c r="M9" i="1" s="1"/>
  <c r="G10" i="1"/>
  <c r="L10" i="1" s="1"/>
  <c r="H10" i="1"/>
  <c r="M10" i="1" s="1"/>
  <c r="E7" i="1"/>
  <c r="F7" i="1"/>
  <c r="H8" i="1"/>
  <c r="M8" i="1" s="1"/>
  <c r="G8" i="1"/>
  <c r="L8" i="1" s="1"/>
  <c r="R5" i="1"/>
  <c r="R122" i="1" s="1"/>
  <c r="P218" i="1"/>
  <c r="D34" i="1"/>
  <c r="D35" i="1"/>
  <c r="R204" i="1"/>
  <c r="R209" i="1"/>
  <c r="Q201" i="1"/>
  <c r="Q202" i="1"/>
  <c r="Q203" i="1"/>
  <c r="Q204" i="1"/>
  <c r="Q206" i="1"/>
  <c r="Q207" i="1"/>
  <c r="Q208" i="1"/>
  <c r="Q209" i="1"/>
  <c r="Q210" i="1"/>
  <c r="P201" i="1"/>
  <c r="P202" i="1"/>
  <c r="P203" i="1"/>
  <c r="P204" i="1"/>
  <c r="P206" i="1"/>
  <c r="P208" i="1"/>
  <c r="P209" i="1"/>
  <c r="P210" i="1"/>
  <c r="P211" i="1"/>
  <c r="P212" i="1"/>
  <c r="P213" i="1"/>
  <c r="P214" i="1"/>
  <c r="P215" i="1"/>
  <c r="Q18" i="1"/>
  <c r="P18" i="1"/>
  <c r="R23" i="1"/>
  <c r="R198" i="1" s="1"/>
  <c r="C226" i="1"/>
  <c r="C227" i="1"/>
  <c r="C228" i="1"/>
  <c r="C230" i="1"/>
  <c r="C231" i="1"/>
  <c r="B226" i="1"/>
  <c r="B227" i="1"/>
  <c r="B228" i="1"/>
  <c r="B230" i="1"/>
  <c r="Q226" i="1"/>
  <c r="Q227" i="1"/>
  <c r="Q228" i="1"/>
  <c r="Q230" i="1"/>
  <c r="P226" i="1"/>
  <c r="P227" i="1"/>
  <c r="R33" i="1"/>
  <c r="R53" i="1"/>
  <c r="R228" i="1" s="1"/>
  <c r="Q49" i="1"/>
  <c r="Q224" i="1" s="1"/>
  <c r="P225" i="1"/>
  <c r="Q187" i="1"/>
  <c r="Q188" i="1"/>
  <c r="Q189" i="1"/>
  <c r="P187" i="1"/>
  <c r="P188" i="1"/>
  <c r="P189" i="1"/>
  <c r="R130" i="1"/>
  <c r="R129" i="1"/>
  <c r="R73" i="1"/>
  <c r="R72" i="1"/>
  <c r="R71" i="1"/>
  <c r="R13" i="1"/>
  <c r="R14" i="1"/>
  <c r="R190" i="1"/>
  <c r="Q190" i="1"/>
  <c r="P190" i="1"/>
  <c r="D190" i="1"/>
  <c r="C190" i="1"/>
  <c r="B190" i="1"/>
  <c r="C225" i="1"/>
  <c r="D53" i="1"/>
  <c r="D228" i="1" s="1"/>
  <c r="R169" i="1"/>
  <c r="D169" i="1"/>
  <c r="R168" i="1"/>
  <c r="D168" i="1"/>
  <c r="R111" i="1"/>
  <c r="D111" i="1"/>
  <c r="R110" i="1"/>
  <c r="D110" i="1"/>
  <c r="C184" i="1"/>
  <c r="R52" i="1"/>
  <c r="R51" i="1"/>
  <c r="D51" i="1"/>
  <c r="D52" i="1"/>
  <c r="D227" i="1" s="1"/>
  <c r="P41" i="1"/>
  <c r="B66" i="1"/>
  <c r="B231" i="1"/>
  <c r="D13" i="1"/>
  <c r="D12" i="1" s="1"/>
  <c r="R220" i="1"/>
  <c r="R221" i="1"/>
  <c r="R222" i="1"/>
  <c r="Q218" i="1"/>
  <c r="Q219" i="1"/>
  <c r="Q220" i="1"/>
  <c r="Q221" i="1"/>
  <c r="Q222" i="1"/>
  <c r="P219" i="1"/>
  <c r="P220" i="1"/>
  <c r="P221" i="1"/>
  <c r="P222" i="1"/>
  <c r="Q217" i="1"/>
  <c r="R210" i="1"/>
  <c r="R211" i="1"/>
  <c r="R212" i="1"/>
  <c r="R213" i="1"/>
  <c r="R214" i="1"/>
  <c r="R215" i="1"/>
  <c r="Q211" i="1"/>
  <c r="Q212" i="1"/>
  <c r="Q213" i="1"/>
  <c r="Q214" i="1"/>
  <c r="Q215" i="1"/>
  <c r="Q200" i="1"/>
  <c r="R22" i="1"/>
  <c r="R197" i="1" s="1"/>
  <c r="Q195" i="1"/>
  <c r="Q196" i="1"/>
  <c r="Q197" i="1"/>
  <c r="P195" i="1"/>
  <c r="P196" i="1"/>
  <c r="P197" i="1"/>
  <c r="Q194" i="1"/>
  <c r="P194" i="1"/>
  <c r="R148" i="1"/>
  <c r="R149" i="1"/>
  <c r="R202" i="1"/>
  <c r="R142" i="1"/>
  <c r="R91" i="1"/>
  <c r="R84" i="1"/>
  <c r="R20" i="1"/>
  <c r="R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39" i="1" s="1"/>
  <c r="D43" i="1"/>
  <c r="D42" i="1" s="1"/>
  <c r="D46" i="1"/>
  <c r="D45" i="1" s="1"/>
  <c r="B86" i="1"/>
  <c r="D146" i="1"/>
  <c r="D147" i="1"/>
  <c r="D150" i="1"/>
  <c r="D151" i="1"/>
  <c r="D152" i="1"/>
  <c r="D56" i="1"/>
  <c r="D230" i="1" s="1"/>
  <c r="B133" i="1"/>
  <c r="B144" i="1"/>
  <c r="B7" i="1"/>
  <c r="B16" i="1"/>
  <c r="B27" i="1"/>
  <c r="B39" i="1"/>
  <c r="R7" i="1"/>
  <c r="R9" i="1"/>
  <c r="R11" i="1"/>
  <c r="R16" i="1"/>
  <c r="R21" i="1"/>
  <c r="R25" i="1"/>
  <c r="R28" i="1"/>
  <c r="R43" i="1"/>
  <c r="R44" i="1"/>
  <c r="R56" i="1"/>
  <c r="R230" i="1" s="1"/>
  <c r="P230" i="1"/>
  <c r="C12" i="1"/>
  <c r="C16" i="1"/>
  <c r="C39" i="1"/>
  <c r="P77" i="1"/>
  <c r="P100" i="1"/>
  <c r="P158" i="1"/>
  <c r="D28" i="1"/>
  <c r="D36" i="1"/>
  <c r="D37" i="1"/>
  <c r="D24" i="1"/>
  <c r="B71" i="1"/>
  <c r="B75" i="1"/>
  <c r="B101" i="1"/>
  <c r="B104" i="1"/>
  <c r="C66" i="1"/>
  <c r="C104" i="1"/>
  <c r="D125" i="1"/>
  <c r="D126" i="1"/>
  <c r="D130" i="1"/>
  <c r="D129" i="1" s="1"/>
  <c r="D134" i="1"/>
  <c r="D135" i="1"/>
  <c r="D136" i="1"/>
  <c r="D137" i="1"/>
  <c r="D138" i="1"/>
  <c r="D139" i="1"/>
  <c r="D140" i="1"/>
  <c r="D141" i="1"/>
  <c r="D142" i="1"/>
  <c r="D145" i="1"/>
  <c r="D148" i="1"/>
  <c r="D149" i="1"/>
  <c r="D153" i="1"/>
  <c r="D154" i="1"/>
  <c r="D157" i="1"/>
  <c r="D156" i="1" s="1"/>
  <c r="D160" i="1"/>
  <c r="D159" i="1" s="1"/>
  <c r="D163" i="1"/>
  <c r="D162" i="1" s="1"/>
  <c r="D57" i="1"/>
  <c r="D173" i="1"/>
  <c r="D166" i="1" s="1"/>
  <c r="R32" i="1"/>
  <c r="R31" i="1"/>
  <c r="R66" i="1"/>
  <c r="R68" i="1"/>
  <c r="R70" i="1"/>
  <c r="R75" i="1"/>
  <c r="R78" i="1"/>
  <c r="R80" i="1"/>
  <c r="R90" i="1"/>
  <c r="R101" i="1"/>
  <c r="R102" i="1"/>
  <c r="R103" i="1"/>
  <c r="R124" i="1"/>
  <c r="R126" i="1"/>
  <c r="R128" i="1"/>
  <c r="R133" i="1"/>
  <c r="R159" i="1"/>
  <c r="R160" i="1"/>
  <c r="R161" i="1"/>
  <c r="R166" i="1"/>
  <c r="D69" i="1"/>
  <c r="R12" i="1"/>
  <c r="Q41" i="1"/>
  <c r="Q77" i="1"/>
  <c r="Q100" i="1"/>
  <c r="C133" i="1"/>
  <c r="C75" i="1"/>
  <c r="D75" i="1"/>
  <c r="Q158" i="1"/>
  <c r="R26" i="1"/>
  <c r="R201" i="1" s="1"/>
  <c r="C101" i="1"/>
  <c r="C159" i="1"/>
  <c r="C124" i="1"/>
  <c r="C129" i="1"/>
  <c r="C144" i="1"/>
  <c r="C156" i="1"/>
  <c r="C162" i="1"/>
  <c r="B12" i="1"/>
  <c r="B42" i="1"/>
  <c r="B45" i="1"/>
  <c r="B124" i="1"/>
  <c r="B129" i="1"/>
  <c r="B156" i="1"/>
  <c r="B159" i="1"/>
  <c r="B162" i="1"/>
  <c r="R136" i="1"/>
  <c r="R135" i="1" s="1"/>
  <c r="D127" i="1"/>
  <c r="D186" i="1"/>
  <c r="D99" i="1"/>
  <c r="D98" i="1" s="1"/>
  <c r="D105" i="1"/>
  <c r="D104" i="1" s="1"/>
  <c r="D101" i="1"/>
  <c r="C86" i="1"/>
  <c r="D87" i="1"/>
  <c r="D88" i="1"/>
  <c r="D89" i="1"/>
  <c r="D90" i="1"/>
  <c r="D91" i="1"/>
  <c r="D92" i="1"/>
  <c r="D93" i="1"/>
  <c r="D94" i="1"/>
  <c r="D95" i="1"/>
  <c r="D96" i="1"/>
  <c r="C71" i="1"/>
  <c r="D71" i="1"/>
  <c r="D68" i="1"/>
  <c r="D14" i="1"/>
  <c r="D189" i="1" s="1"/>
  <c r="D10" i="1"/>
  <c r="D67" i="1"/>
  <c r="R192" i="1"/>
  <c r="Q186" i="1"/>
  <c r="Q191" i="1"/>
  <c r="Q192" i="1"/>
  <c r="Q231" i="1"/>
  <c r="P184" i="1"/>
  <c r="P186" i="1"/>
  <c r="P191" i="1"/>
  <c r="P192" i="1"/>
  <c r="P231" i="1"/>
  <c r="D201" i="1"/>
  <c r="D213" i="1"/>
  <c r="D216" i="1"/>
  <c r="D219" i="1"/>
  <c r="D222" i="1"/>
  <c r="C185" i="1"/>
  <c r="C186" i="1"/>
  <c r="C188" i="1"/>
  <c r="C189" i="1"/>
  <c r="C192" i="1"/>
  <c r="C193" i="1"/>
  <c r="C194" i="1"/>
  <c r="C195" i="1"/>
  <c r="C196" i="1"/>
  <c r="C197" i="1"/>
  <c r="C198" i="1"/>
  <c r="C199" i="1"/>
  <c r="C200" i="1"/>
  <c r="C201" i="1"/>
  <c r="C203" i="1"/>
  <c r="C204" i="1"/>
  <c r="C205" i="1"/>
  <c r="C206" i="1"/>
  <c r="C207" i="1"/>
  <c r="C208" i="1"/>
  <c r="C209" i="1"/>
  <c r="C210" i="1"/>
  <c r="C211" i="1"/>
  <c r="C212" i="1"/>
  <c r="C213" i="1"/>
  <c r="C216" i="1"/>
  <c r="C218" i="1"/>
  <c r="C219" i="1"/>
  <c r="C221" i="1"/>
  <c r="C222" i="1"/>
  <c r="B194" i="1"/>
  <c r="B195" i="1"/>
  <c r="B196" i="1"/>
  <c r="B197" i="1"/>
  <c r="B198" i="1"/>
  <c r="B199" i="1"/>
  <c r="B200" i="1"/>
  <c r="B201" i="1"/>
  <c r="B203" i="1"/>
  <c r="B205" i="1"/>
  <c r="B206" i="1"/>
  <c r="B207" i="1"/>
  <c r="B208" i="1"/>
  <c r="B209" i="1"/>
  <c r="B210" i="1"/>
  <c r="B211" i="1"/>
  <c r="B212" i="1"/>
  <c r="B213" i="1"/>
  <c r="B216" i="1"/>
  <c r="B218" i="1"/>
  <c r="B219" i="1"/>
  <c r="B221" i="1"/>
  <c r="B222" i="1"/>
  <c r="P182" i="1"/>
  <c r="Q182" i="1"/>
  <c r="B183" i="1"/>
  <c r="C183" i="1"/>
  <c r="B186" i="1"/>
  <c r="B188" i="1"/>
  <c r="B189" i="1"/>
  <c r="B192" i="1"/>
  <c r="B193" i="1"/>
  <c r="B215" i="1"/>
  <c r="C215" i="1"/>
  <c r="R50" i="1" l="1"/>
  <c r="L99" i="1"/>
  <c r="L98" i="1" s="1"/>
  <c r="G98" i="1"/>
  <c r="M218" i="1"/>
  <c r="J182" i="1"/>
  <c r="M109" i="1"/>
  <c r="M108" i="1" s="1"/>
  <c r="H108" i="1"/>
  <c r="AB81" i="1"/>
  <c r="N134" i="1"/>
  <c r="N160" i="1"/>
  <c r="AB136" i="1"/>
  <c r="AB170" i="1"/>
  <c r="K165" i="1"/>
  <c r="K175" i="1" s="1"/>
  <c r="X165" i="1"/>
  <c r="M167" i="1"/>
  <c r="M166" i="1" s="1"/>
  <c r="H166" i="1"/>
  <c r="N82" i="1"/>
  <c r="Z11" i="1"/>
  <c r="Z186" i="1" s="1"/>
  <c r="W11" i="1"/>
  <c r="L173" i="1"/>
  <c r="L166" i="1" s="1"/>
  <c r="G166" i="1"/>
  <c r="L115" i="1"/>
  <c r="N53" i="1"/>
  <c r="N228" i="1" s="1"/>
  <c r="N67" i="1"/>
  <c r="AB90" i="1"/>
  <c r="N145" i="1"/>
  <c r="N170" i="1"/>
  <c r="AB133" i="1"/>
  <c r="AB140" i="1"/>
  <c r="N37" i="1"/>
  <c r="N138" i="1"/>
  <c r="K202" i="1"/>
  <c r="J202" i="1"/>
  <c r="Y48" i="1"/>
  <c r="Y59" i="1" s="1"/>
  <c r="AB129" i="1"/>
  <c r="N10" i="1"/>
  <c r="M203" i="1"/>
  <c r="N34" i="1"/>
  <c r="N56" i="1"/>
  <c r="N52" i="1"/>
  <c r="AB14" i="1"/>
  <c r="AA191" i="1"/>
  <c r="AA218" i="1"/>
  <c r="AA230" i="1"/>
  <c r="N81" i="1"/>
  <c r="N79" i="1"/>
  <c r="N77" i="1"/>
  <c r="N91" i="1"/>
  <c r="N89" i="1"/>
  <c r="AB87" i="1"/>
  <c r="AB102" i="1"/>
  <c r="AB100" i="1" s="1"/>
  <c r="AA147" i="1"/>
  <c r="AB149" i="1"/>
  <c r="Y205" i="1"/>
  <c r="U230" i="1"/>
  <c r="U227" i="1"/>
  <c r="K217" i="1"/>
  <c r="N102" i="1"/>
  <c r="X205" i="1"/>
  <c r="AA208" i="1"/>
  <c r="AB78" i="1"/>
  <c r="AA77" i="1"/>
  <c r="AA89" i="1"/>
  <c r="M133" i="1"/>
  <c r="M226" i="1"/>
  <c r="AB21" i="1"/>
  <c r="N139" i="1"/>
  <c r="K107" i="1"/>
  <c r="K117" i="1" s="1"/>
  <c r="Y107" i="1"/>
  <c r="Y117" i="1" s="1"/>
  <c r="N35" i="1"/>
  <c r="N51" i="1"/>
  <c r="U188" i="1"/>
  <c r="AA219" i="1"/>
  <c r="N84" i="1"/>
  <c r="N96" i="1"/>
  <c r="N92" i="1"/>
  <c r="AB103" i="1"/>
  <c r="AB150" i="1"/>
  <c r="J165" i="1"/>
  <c r="J175" i="1" s="1"/>
  <c r="J191" i="1"/>
  <c r="M185" i="1"/>
  <c r="M198" i="1"/>
  <c r="U187" i="1"/>
  <c r="AA203" i="1"/>
  <c r="U30" i="1"/>
  <c r="Z228" i="1"/>
  <c r="N87" i="1"/>
  <c r="N114" i="1"/>
  <c r="N111" i="1"/>
  <c r="Y216" i="1"/>
  <c r="Y165" i="1"/>
  <c r="H12" i="1"/>
  <c r="M13" i="1"/>
  <c r="M39" i="1"/>
  <c r="AB159" i="1"/>
  <c r="Z158" i="1"/>
  <c r="N46" i="1"/>
  <c r="N45" i="1" s="1"/>
  <c r="L45" i="1"/>
  <c r="N90" i="1"/>
  <c r="AB79" i="1"/>
  <c r="N137" i="1"/>
  <c r="N135" i="1"/>
  <c r="N154" i="1"/>
  <c r="N169" i="1"/>
  <c r="Z201" i="1"/>
  <c r="L189" i="1"/>
  <c r="M192" i="1"/>
  <c r="AA226" i="1"/>
  <c r="L129" i="1"/>
  <c r="N25" i="1"/>
  <c r="L200" i="1"/>
  <c r="V187" i="1"/>
  <c r="AA12" i="1"/>
  <c r="AA187" i="1" s="1"/>
  <c r="N28" i="1"/>
  <c r="L203" i="1"/>
  <c r="M227" i="1"/>
  <c r="AA217" i="1"/>
  <c r="AA41" i="1"/>
  <c r="N140" i="1"/>
  <c r="N153" i="1"/>
  <c r="N149" i="1"/>
  <c r="AB148" i="1"/>
  <c r="Z147" i="1"/>
  <c r="M66" i="1"/>
  <c r="AB139" i="1"/>
  <c r="N142" i="1"/>
  <c r="N147" i="1"/>
  <c r="AA188" i="1"/>
  <c r="AB137" i="1"/>
  <c r="R30" i="1"/>
  <c r="M184" i="1"/>
  <c r="M197" i="1"/>
  <c r="M193" i="1"/>
  <c r="M212" i="1"/>
  <c r="M208" i="1"/>
  <c r="M204" i="1"/>
  <c r="G42" i="1"/>
  <c r="G217" i="1" s="1"/>
  <c r="L43" i="1"/>
  <c r="V188" i="1"/>
  <c r="Z194" i="1"/>
  <c r="V201" i="1"/>
  <c r="AA26" i="1"/>
  <c r="AA201" i="1" s="1"/>
  <c r="AB31" i="1"/>
  <c r="N68" i="1"/>
  <c r="N66" i="1" s="1"/>
  <c r="M200" i="1"/>
  <c r="N112" i="1"/>
  <c r="W71" i="1"/>
  <c r="AB91" i="1"/>
  <c r="I126" i="1"/>
  <c r="N141" i="1"/>
  <c r="N152" i="1"/>
  <c r="N150" i="1"/>
  <c r="N148" i="1"/>
  <c r="N146" i="1"/>
  <c r="AB130" i="1"/>
  <c r="AA158" i="1"/>
  <c r="AB160" i="1"/>
  <c r="AB173" i="1"/>
  <c r="AB168" i="1"/>
  <c r="T48" i="1"/>
  <c r="T59" i="1" s="1"/>
  <c r="L212" i="1"/>
  <c r="M42" i="1"/>
  <c r="M217" i="1" s="1"/>
  <c r="J107" i="1"/>
  <c r="J117" i="1" s="1"/>
  <c r="N72" i="1"/>
  <c r="N71" i="1" s="1"/>
  <c r="Z13" i="1"/>
  <c r="AB13" i="1" s="1"/>
  <c r="Z71" i="1"/>
  <c r="AB71" i="1" s="1"/>
  <c r="Z197" i="1"/>
  <c r="N83" i="1"/>
  <c r="AA231" i="1"/>
  <c r="N76" i="1"/>
  <c r="N172" i="1"/>
  <c r="R203" i="1"/>
  <c r="E214" i="1"/>
  <c r="V30" i="1"/>
  <c r="AB42" i="1"/>
  <c r="I80" i="1"/>
  <c r="L80" i="1"/>
  <c r="N80" i="1" s="1"/>
  <c r="M99" i="1"/>
  <c r="M98" i="1" s="1"/>
  <c r="G104" i="1"/>
  <c r="L105" i="1"/>
  <c r="L221" i="1" s="1"/>
  <c r="T107" i="1"/>
  <c r="W82" i="1"/>
  <c r="AA82" i="1"/>
  <c r="AA198" i="1" s="1"/>
  <c r="N157" i="1"/>
  <c r="N163" i="1"/>
  <c r="AB142" i="1"/>
  <c r="AB167" i="1"/>
  <c r="K48" i="1"/>
  <c r="K59" i="1" s="1"/>
  <c r="M14" i="1"/>
  <c r="M189" i="1" s="1"/>
  <c r="M58" i="1"/>
  <c r="M232" i="1" s="1"/>
  <c r="M125" i="1"/>
  <c r="N125" i="1" s="1"/>
  <c r="AA196" i="1"/>
  <c r="AA206" i="1"/>
  <c r="V227" i="1"/>
  <c r="AA52" i="1"/>
  <c r="AA227" i="1" s="1"/>
  <c r="N88" i="1"/>
  <c r="N8" i="1"/>
  <c r="M194" i="1"/>
  <c r="M209" i="1"/>
  <c r="M205" i="1"/>
  <c r="F217" i="1"/>
  <c r="F220" i="1"/>
  <c r="AB57" i="1"/>
  <c r="N69" i="1"/>
  <c r="M75" i="1"/>
  <c r="I95" i="1"/>
  <c r="M95" i="1"/>
  <c r="M211" i="1" s="1"/>
  <c r="H104" i="1"/>
  <c r="M105" i="1"/>
  <c r="AB72" i="1"/>
  <c r="AB80" i="1"/>
  <c r="AB101" i="1"/>
  <c r="AA100" i="1"/>
  <c r="N127" i="1"/>
  <c r="H129" i="1"/>
  <c r="H187" i="1" s="1"/>
  <c r="M130" i="1"/>
  <c r="M129" i="1" s="1"/>
  <c r="N136" i="1"/>
  <c r="M144" i="1"/>
  <c r="N151" i="1"/>
  <c r="N168" i="1"/>
  <c r="Z198" i="1"/>
  <c r="Z135" i="1"/>
  <c r="AB161" i="1"/>
  <c r="AB172" i="1"/>
  <c r="X107" i="1"/>
  <c r="X117" i="1" s="1"/>
  <c r="Z145" i="1"/>
  <c r="AB145" i="1" s="1"/>
  <c r="W145" i="1"/>
  <c r="J48" i="1"/>
  <c r="J59" i="1" s="1"/>
  <c r="K220" i="1"/>
  <c r="K187" i="1"/>
  <c r="X216" i="1"/>
  <c r="N36" i="1"/>
  <c r="L211" i="1"/>
  <c r="N21" i="1"/>
  <c r="N24" i="1"/>
  <c r="N20" i="1"/>
  <c r="M16" i="1"/>
  <c r="N17" i="1"/>
  <c r="AB126" i="1"/>
  <c r="AA200" i="1"/>
  <c r="AB84" i="1"/>
  <c r="AA186" i="1"/>
  <c r="AB70" i="1"/>
  <c r="Z56" i="1"/>
  <c r="AB56" i="1" s="1"/>
  <c r="AB230" i="1" s="1"/>
  <c r="AB51" i="1"/>
  <c r="AB226" i="1" s="1"/>
  <c r="Z226" i="1"/>
  <c r="AB53" i="1"/>
  <c r="Z52" i="1"/>
  <c r="Z227" i="1" s="1"/>
  <c r="X48" i="1"/>
  <c r="X59" i="1" s="1"/>
  <c r="AB43" i="1"/>
  <c r="Z218" i="1"/>
  <c r="AB33" i="1"/>
  <c r="AA32" i="1"/>
  <c r="Z32" i="1"/>
  <c r="Z30" i="1" s="1"/>
  <c r="AB28" i="1"/>
  <c r="S193" i="1"/>
  <c r="AB16" i="1"/>
  <c r="AB191" i="1" s="1"/>
  <c r="Z191" i="1"/>
  <c r="AB11" i="1"/>
  <c r="Z12" i="1"/>
  <c r="L126" i="1"/>
  <c r="N126" i="1" s="1"/>
  <c r="N115" i="1"/>
  <c r="N94" i="1"/>
  <c r="N57" i="1"/>
  <c r="M231" i="1"/>
  <c r="L58" i="1"/>
  <c r="L232" i="1" s="1"/>
  <c r="L230" i="1"/>
  <c r="L42" i="1"/>
  <c r="L217" i="1" s="1"/>
  <c r="L40" i="1"/>
  <c r="L39" i="1" s="1"/>
  <c r="M27" i="1"/>
  <c r="N31" i="1"/>
  <c r="M207" i="1"/>
  <c r="N30" i="1"/>
  <c r="N32" i="1"/>
  <c r="L204" i="1"/>
  <c r="N29" i="1"/>
  <c r="N204" i="1" s="1"/>
  <c r="N33" i="1"/>
  <c r="L208" i="1"/>
  <c r="L207" i="1"/>
  <c r="L197" i="1"/>
  <c r="N22" i="1"/>
  <c r="L193" i="1"/>
  <c r="N18" i="1"/>
  <c r="L13" i="1"/>
  <c r="L12" i="1" s="1"/>
  <c r="Z231" i="1"/>
  <c r="Z217" i="1"/>
  <c r="Z41" i="1"/>
  <c r="AB9" i="1"/>
  <c r="AB25" i="1"/>
  <c r="AB19" i="1"/>
  <c r="Z18" i="1"/>
  <c r="AA18" i="1"/>
  <c r="Z196" i="1"/>
  <c r="AA194" i="1"/>
  <c r="AA195" i="1"/>
  <c r="AB20" i="1"/>
  <c r="X193" i="1"/>
  <c r="Y193" i="1"/>
  <c r="AA184" i="1"/>
  <c r="AB7" i="1"/>
  <c r="AB124" i="1"/>
  <c r="AB128" i="1"/>
  <c r="AB68" i="1"/>
  <c r="Z184" i="1"/>
  <c r="Z182" i="1"/>
  <c r="AB66" i="1"/>
  <c r="L27" i="1"/>
  <c r="M7" i="1"/>
  <c r="N9" i="1"/>
  <c r="L7" i="1"/>
  <c r="AA228" i="1"/>
  <c r="AB169" i="1"/>
  <c r="Z208" i="1"/>
  <c r="AA135" i="1"/>
  <c r="AB138" i="1"/>
  <c r="Z219" i="1"/>
  <c r="Z100" i="1"/>
  <c r="AB92" i="1"/>
  <c r="Z206" i="1"/>
  <c r="Z89" i="1"/>
  <c r="Z200" i="1"/>
  <c r="Z195" i="1"/>
  <c r="AA197" i="1"/>
  <c r="Z77" i="1"/>
  <c r="AA182" i="1"/>
  <c r="AB44" i="1"/>
  <c r="M228" i="1"/>
  <c r="L209" i="1"/>
  <c r="L144" i="1"/>
  <c r="L194" i="1"/>
  <c r="M196" i="1"/>
  <c r="L133" i="1"/>
  <c r="M230" i="1"/>
  <c r="K214" i="1"/>
  <c r="M210" i="1"/>
  <c r="L205" i="1"/>
  <c r="N93" i="1"/>
  <c r="L86" i="1"/>
  <c r="L198" i="1"/>
  <c r="N78" i="1"/>
  <c r="M199" i="1"/>
  <c r="K191" i="1"/>
  <c r="L66" i="1"/>
  <c r="L183" i="1"/>
  <c r="K182" i="1"/>
  <c r="L228" i="1"/>
  <c r="L227" i="1"/>
  <c r="M206" i="1"/>
  <c r="L210" i="1"/>
  <c r="L206" i="1"/>
  <c r="M195" i="1"/>
  <c r="L199" i="1"/>
  <c r="L195" i="1"/>
  <c r="N23" i="1"/>
  <c r="N19" i="1"/>
  <c r="L192" i="1"/>
  <c r="L16" i="1"/>
  <c r="L185" i="1"/>
  <c r="S216" i="1"/>
  <c r="W7" i="1"/>
  <c r="W16" i="1"/>
  <c r="I46" i="1"/>
  <c r="I45" i="1" s="1"/>
  <c r="V226" i="1"/>
  <c r="V186" i="1"/>
  <c r="W19" i="1"/>
  <c r="H66" i="1"/>
  <c r="I114" i="1"/>
  <c r="W70" i="1"/>
  <c r="I18" i="1"/>
  <c r="V191" i="1"/>
  <c r="V18" i="1"/>
  <c r="W21" i="1"/>
  <c r="W31" i="1"/>
  <c r="W103" i="1"/>
  <c r="W92" i="1"/>
  <c r="H203" i="1"/>
  <c r="I96" i="1"/>
  <c r="V89" i="1"/>
  <c r="I125" i="1"/>
  <c r="I157" i="1"/>
  <c r="I163" i="1"/>
  <c r="I170" i="1"/>
  <c r="W126" i="1"/>
  <c r="W129" i="1"/>
  <c r="W133" i="1"/>
  <c r="I53" i="1"/>
  <c r="W101" i="1"/>
  <c r="V100" i="1"/>
  <c r="U18" i="1"/>
  <c r="I30" i="1"/>
  <c r="H215" i="1"/>
  <c r="H188" i="1"/>
  <c r="V203" i="1"/>
  <c r="V217" i="1"/>
  <c r="U231" i="1"/>
  <c r="I68" i="1"/>
  <c r="F107" i="1"/>
  <c r="F117" i="1" s="1"/>
  <c r="W172" i="1"/>
  <c r="G7" i="1"/>
  <c r="G206" i="1"/>
  <c r="W173" i="1"/>
  <c r="H209" i="1"/>
  <c r="H218" i="1"/>
  <c r="V182" i="1"/>
  <c r="V196" i="1"/>
  <c r="V208" i="1"/>
  <c r="I153" i="1"/>
  <c r="I151" i="1"/>
  <c r="W140" i="1"/>
  <c r="I37" i="1"/>
  <c r="I34" i="1"/>
  <c r="I150" i="1"/>
  <c r="P107" i="1"/>
  <c r="P117" i="1" s="1"/>
  <c r="E48" i="1"/>
  <c r="E59" i="1" s="1"/>
  <c r="H192" i="1"/>
  <c r="G197" i="1"/>
  <c r="G212" i="1"/>
  <c r="U198" i="1"/>
  <c r="I81" i="1"/>
  <c r="I94" i="1"/>
  <c r="I88" i="1"/>
  <c r="I148" i="1"/>
  <c r="I172" i="1"/>
  <c r="W130" i="1"/>
  <c r="W137" i="1"/>
  <c r="S165" i="1"/>
  <c r="W148" i="1"/>
  <c r="W170" i="1"/>
  <c r="W168" i="1"/>
  <c r="G228" i="1"/>
  <c r="I77" i="1"/>
  <c r="H86" i="1"/>
  <c r="I142" i="1"/>
  <c r="I140" i="1"/>
  <c r="R89" i="1"/>
  <c r="I10" i="1"/>
  <c r="G196" i="1"/>
  <c r="I19" i="1"/>
  <c r="H204" i="1"/>
  <c r="E217" i="1"/>
  <c r="V184" i="1"/>
  <c r="W13" i="1"/>
  <c r="W42" i="1"/>
  <c r="V41" i="1"/>
  <c r="W57" i="1"/>
  <c r="G66" i="1"/>
  <c r="S107" i="1"/>
  <c r="I134" i="1"/>
  <c r="I141" i="1"/>
  <c r="I149" i="1"/>
  <c r="V231" i="1"/>
  <c r="I24" i="1"/>
  <c r="H16" i="1"/>
  <c r="H231" i="1"/>
  <c r="S48" i="1"/>
  <c r="S59" i="1" s="1"/>
  <c r="W20" i="1"/>
  <c r="W79" i="1"/>
  <c r="W139" i="1"/>
  <c r="I58" i="1"/>
  <c r="I232" i="1" s="1"/>
  <c r="D210" i="1"/>
  <c r="D206" i="1"/>
  <c r="B187" i="1"/>
  <c r="B107" i="1"/>
  <c r="B117" i="1" s="1"/>
  <c r="H183" i="1"/>
  <c r="H185" i="1"/>
  <c r="F187" i="1"/>
  <c r="H200" i="1"/>
  <c r="H198" i="1"/>
  <c r="I21" i="1"/>
  <c r="H212" i="1"/>
  <c r="H205" i="1"/>
  <c r="H227" i="1"/>
  <c r="F191" i="1"/>
  <c r="V194" i="1"/>
  <c r="V206" i="1"/>
  <c r="W56" i="1"/>
  <c r="W53" i="1"/>
  <c r="U226" i="1"/>
  <c r="I76" i="1"/>
  <c r="W84" i="1"/>
  <c r="I138" i="1"/>
  <c r="I145" i="1"/>
  <c r="I160" i="1"/>
  <c r="I167" i="1"/>
  <c r="I168" i="1"/>
  <c r="W160" i="1"/>
  <c r="H50" i="1"/>
  <c r="M50" i="1" s="1"/>
  <c r="M225" i="1" s="1"/>
  <c r="I51" i="1"/>
  <c r="I135" i="1"/>
  <c r="I173" i="1"/>
  <c r="C107" i="1"/>
  <c r="C117" i="1" s="1"/>
  <c r="Q216" i="1"/>
  <c r="R158" i="1"/>
  <c r="G200" i="1"/>
  <c r="H194" i="1"/>
  <c r="G193" i="1"/>
  <c r="G210" i="1"/>
  <c r="H208" i="1"/>
  <c r="H42" i="1"/>
  <c r="H217" i="1" s="1"/>
  <c r="H221" i="1"/>
  <c r="I52" i="1"/>
  <c r="W9" i="1"/>
  <c r="W33" i="1"/>
  <c r="U218" i="1"/>
  <c r="W25" i="1"/>
  <c r="I92" i="1"/>
  <c r="I99" i="1"/>
  <c r="I98" i="1" s="1"/>
  <c r="F165" i="1"/>
  <c r="F175" i="1" s="1"/>
  <c r="F202" i="1"/>
  <c r="S166" i="1"/>
  <c r="T166" i="1" s="1"/>
  <c r="I33" i="1"/>
  <c r="G208" i="1"/>
  <c r="G27" i="1"/>
  <c r="G45" i="1"/>
  <c r="G75" i="1"/>
  <c r="I29" i="1"/>
  <c r="G215" i="1"/>
  <c r="I79" i="1"/>
  <c r="U135" i="1"/>
  <c r="R147" i="1"/>
  <c r="Q205" i="1"/>
  <c r="I8" i="1"/>
  <c r="H7" i="1"/>
  <c r="I22" i="1"/>
  <c r="H196" i="1"/>
  <c r="I35" i="1"/>
  <c r="H210" i="1"/>
  <c r="I32" i="1"/>
  <c r="G207" i="1"/>
  <c r="I57" i="1"/>
  <c r="U186" i="1"/>
  <c r="U41" i="1"/>
  <c r="W44" i="1"/>
  <c r="V50" i="1"/>
  <c r="AA50" i="1" s="1"/>
  <c r="AA225" i="1" s="1"/>
  <c r="V230" i="1"/>
  <c r="R64" i="1"/>
  <c r="R180" i="1"/>
  <c r="U184" i="1"/>
  <c r="E187" i="1"/>
  <c r="I84" i="1"/>
  <c r="I91" i="1"/>
  <c r="I89" i="1"/>
  <c r="G214" i="1"/>
  <c r="I105" i="1"/>
  <c r="I104" i="1" s="1"/>
  <c r="W90" i="1"/>
  <c r="U208" i="1"/>
  <c r="V219" i="1"/>
  <c r="I13" i="1"/>
  <c r="I12" i="1" s="1"/>
  <c r="G188" i="1"/>
  <c r="I56" i="1"/>
  <c r="W66" i="1"/>
  <c r="V135" i="1"/>
  <c r="R100" i="1"/>
  <c r="D231" i="1"/>
  <c r="D208" i="1"/>
  <c r="I17" i="1"/>
  <c r="G16" i="1"/>
  <c r="I23" i="1"/>
  <c r="I20" i="1"/>
  <c r="I28" i="1"/>
  <c r="I36" i="1"/>
  <c r="I43" i="1"/>
  <c r="I42" i="1" s="1"/>
  <c r="I217" i="1" s="1"/>
  <c r="G218" i="1"/>
  <c r="W14" i="1"/>
  <c r="W26" i="1"/>
  <c r="W201" i="1" s="1"/>
  <c r="U201" i="1"/>
  <c r="U50" i="1"/>
  <c r="Z50" i="1" s="1"/>
  <c r="G204" i="1"/>
  <c r="H193" i="1"/>
  <c r="G86" i="1"/>
  <c r="I186" i="1"/>
  <c r="I146" i="1"/>
  <c r="D217" i="1"/>
  <c r="D211" i="1"/>
  <c r="B49" i="1"/>
  <c r="B224" i="1" s="1"/>
  <c r="I9" i="1"/>
  <c r="G184" i="1"/>
  <c r="I14" i="1"/>
  <c r="I189" i="1" s="1"/>
  <c r="G189" i="1"/>
  <c r="I25" i="1"/>
  <c r="I31" i="1"/>
  <c r="H27" i="1"/>
  <c r="H39" i="1"/>
  <c r="H214" i="1" s="1"/>
  <c r="I40" i="1"/>
  <c r="I39" i="1" s="1"/>
  <c r="H45" i="1"/>
  <c r="H220" i="1" s="1"/>
  <c r="G50" i="1"/>
  <c r="H230" i="1"/>
  <c r="G211" i="1"/>
  <c r="U191" i="1"/>
  <c r="H75" i="1"/>
  <c r="I87" i="1"/>
  <c r="F214" i="1"/>
  <c r="W81" i="1"/>
  <c r="V77" i="1"/>
  <c r="W87" i="1"/>
  <c r="E165" i="1"/>
  <c r="E175" i="1" s="1"/>
  <c r="I154" i="1"/>
  <c r="W202" i="1"/>
  <c r="U202" i="1"/>
  <c r="W22" i="1"/>
  <c r="AB22" i="1" s="1"/>
  <c r="W32" i="1"/>
  <c r="W52" i="1"/>
  <c r="I67" i="1"/>
  <c r="H184" i="1"/>
  <c r="H199" i="1"/>
  <c r="H211" i="1"/>
  <c r="E220" i="1"/>
  <c r="G230" i="1"/>
  <c r="W72" i="1"/>
  <c r="T205" i="1"/>
  <c r="W102" i="1"/>
  <c r="G133" i="1"/>
  <c r="I152" i="1"/>
  <c r="I147" i="1"/>
  <c r="V198" i="1"/>
  <c r="V147" i="1"/>
  <c r="W161" i="1"/>
  <c r="W169" i="1"/>
  <c r="F48" i="1"/>
  <c r="W12" i="1"/>
  <c r="W28" i="1"/>
  <c r="W43" i="1"/>
  <c r="W51" i="1"/>
  <c r="U207" i="1"/>
  <c r="V195" i="1"/>
  <c r="I83" i="1"/>
  <c r="H197" i="1"/>
  <c r="E191" i="1"/>
  <c r="I93" i="1"/>
  <c r="I90" i="1"/>
  <c r="E202" i="1"/>
  <c r="I115" i="1"/>
  <c r="I112" i="1"/>
  <c r="H226" i="1"/>
  <c r="W68" i="1"/>
  <c r="W73" i="1"/>
  <c r="W78" i="1"/>
  <c r="W80" i="1"/>
  <c r="I127" i="1"/>
  <c r="I130" i="1"/>
  <c r="I129" i="1" s="1"/>
  <c r="I139" i="1"/>
  <c r="I137" i="1"/>
  <c r="H206" i="1"/>
  <c r="I169" i="1"/>
  <c r="W124" i="1"/>
  <c r="W128" i="1"/>
  <c r="W136" i="1"/>
  <c r="W138" i="1"/>
  <c r="W142" i="1"/>
  <c r="W149" i="1"/>
  <c r="W159" i="1"/>
  <c r="V158" i="1"/>
  <c r="W167" i="1"/>
  <c r="G231" i="1"/>
  <c r="E182" i="1"/>
  <c r="V228" i="1"/>
  <c r="U228" i="1"/>
  <c r="U158" i="1"/>
  <c r="T216" i="1"/>
  <c r="T165" i="1"/>
  <c r="R208" i="1"/>
  <c r="W150" i="1"/>
  <c r="V207" i="1"/>
  <c r="U147" i="1"/>
  <c r="S205" i="1"/>
  <c r="T193" i="1"/>
  <c r="U197" i="1"/>
  <c r="U196" i="1"/>
  <c r="U194" i="1"/>
  <c r="G227" i="1"/>
  <c r="G221" i="1"/>
  <c r="H144" i="1"/>
  <c r="H207" i="1"/>
  <c r="G203" i="1"/>
  <c r="G144" i="1"/>
  <c r="G194" i="1"/>
  <c r="H195" i="1"/>
  <c r="H133" i="1"/>
  <c r="I136" i="1"/>
  <c r="G198" i="1"/>
  <c r="G129" i="1"/>
  <c r="G187" i="1" s="1"/>
  <c r="G185" i="1"/>
  <c r="G186" i="1"/>
  <c r="G124" i="1"/>
  <c r="F182" i="1"/>
  <c r="U219" i="1"/>
  <c r="V218" i="1"/>
  <c r="U217" i="1"/>
  <c r="U100" i="1"/>
  <c r="W91" i="1"/>
  <c r="U206" i="1"/>
  <c r="U89" i="1"/>
  <c r="P205" i="1"/>
  <c r="U203" i="1"/>
  <c r="U200" i="1"/>
  <c r="U195" i="1"/>
  <c r="V197" i="1"/>
  <c r="U77" i="1"/>
  <c r="U182" i="1"/>
  <c r="H228" i="1"/>
  <c r="I111" i="1"/>
  <c r="G209" i="1"/>
  <c r="G205" i="1"/>
  <c r="G199" i="1"/>
  <c r="G195" i="1"/>
  <c r="I82" i="1"/>
  <c r="I78" i="1"/>
  <c r="G192" i="1"/>
  <c r="I69" i="1"/>
  <c r="G183" i="1"/>
  <c r="D184" i="1"/>
  <c r="D7" i="1"/>
  <c r="R189" i="1"/>
  <c r="S189" i="1" s="1"/>
  <c r="D198" i="1"/>
  <c r="D203" i="1"/>
  <c r="D209" i="1"/>
  <c r="D204" i="1"/>
  <c r="D192" i="1"/>
  <c r="R200" i="1"/>
  <c r="C214" i="1"/>
  <c r="D66" i="1"/>
  <c r="B202" i="1"/>
  <c r="C49" i="1"/>
  <c r="C224" i="1" s="1"/>
  <c r="D218" i="1"/>
  <c r="R187" i="1"/>
  <c r="C202" i="1"/>
  <c r="R219" i="1"/>
  <c r="R188" i="1"/>
  <c r="Q225" i="1"/>
  <c r="R18" i="1"/>
  <c r="D226" i="1"/>
  <c r="Q165" i="1"/>
  <c r="Q175" i="1" s="1"/>
  <c r="R206" i="1"/>
  <c r="B191" i="1"/>
  <c r="D207" i="1"/>
  <c r="R182" i="1"/>
  <c r="R186" i="1"/>
  <c r="R207" i="1"/>
  <c r="R41" i="1"/>
  <c r="R191" i="1"/>
  <c r="D194" i="1"/>
  <c r="Q48" i="1"/>
  <c r="P224" i="1"/>
  <c r="Q107" i="1"/>
  <c r="Q117" i="1" s="1"/>
  <c r="C220" i="1"/>
  <c r="B214" i="1"/>
  <c r="D212" i="1"/>
  <c r="C191" i="1"/>
  <c r="D193" i="1"/>
  <c r="R195" i="1"/>
  <c r="D214" i="1"/>
  <c r="C217" i="1"/>
  <c r="D16" i="1"/>
  <c r="B217" i="1"/>
  <c r="C187" i="1"/>
  <c r="D144" i="1"/>
  <c r="D183" i="1"/>
  <c r="D185" i="1"/>
  <c r="B48" i="1"/>
  <c r="C165" i="1"/>
  <c r="C175" i="1" s="1"/>
  <c r="R218" i="1"/>
  <c r="R77" i="1"/>
  <c r="B220" i="1"/>
  <c r="R184" i="1"/>
  <c r="D27" i="1"/>
  <c r="R227" i="1"/>
  <c r="P193" i="1"/>
  <c r="D187" i="1"/>
  <c r="D205" i="1"/>
  <c r="P216" i="1"/>
  <c r="D195" i="1"/>
  <c r="D188" i="1"/>
  <c r="P165" i="1"/>
  <c r="P175" i="1" s="1"/>
  <c r="B165" i="1"/>
  <c r="B175" i="1" s="1"/>
  <c r="D200" i="1"/>
  <c r="D196" i="1"/>
  <c r="D133" i="1"/>
  <c r="D124" i="1"/>
  <c r="D199" i="1"/>
  <c r="R196" i="1"/>
  <c r="D215" i="1"/>
  <c r="D197" i="1"/>
  <c r="R194" i="1"/>
  <c r="Q193" i="1"/>
  <c r="D220" i="1"/>
  <c r="D86" i="1"/>
  <c r="C48" i="1"/>
  <c r="R226" i="1"/>
  <c r="C182" i="1"/>
  <c r="B182" i="1"/>
  <c r="P48" i="1"/>
  <c r="D221" i="1"/>
  <c r="N200" i="1" l="1"/>
  <c r="I166" i="1"/>
  <c r="L184" i="1"/>
  <c r="L231" i="1"/>
  <c r="AB228" i="1"/>
  <c r="N173" i="1"/>
  <c r="N166" i="1" s="1"/>
  <c r="N227" i="1"/>
  <c r="N167" i="1"/>
  <c r="I220" i="1"/>
  <c r="N192" i="1"/>
  <c r="N196" i="1"/>
  <c r="AB231" i="1"/>
  <c r="AB206" i="1"/>
  <c r="P223" i="1"/>
  <c r="R225" i="1"/>
  <c r="R49" i="1"/>
  <c r="R224" i="1" s="1"/>
  <c r="N207" i="1"/>
  <c r="N185" i="1"/>
  <c r="N184" i="1"/>
  <c r="J233" i="1"/>
  <c r="L124" i="1"/>
  <c r="N230" i="1"/>
  <c r="N206" i="1"/>
  <c r="AB77" i="1"/>
  <c r="N7" i="1"/>
  <c r="AB196" i="1"/>
  <c r="G220" i="1"/>
  <c r="W188" i="1"/>
  <c r="N198" i="1"/>
  <c r="W191" i="1"/>
  <c r="N197" i="1"/>
  <c r="N231" i="1"/>
  <c r="L214" i="1"/>
  <c r="N124" i="1"/>
  <c r="AA165" i="1"/>
  <c r="Y223" i="1"/>
  <c r="AB194" i="1"/>
  <c r="N195" i="1"/>
  <c r="AB32" i="1"/>
  <c r="AB30" i="1" s="1"/>
  <c r="AB217" i="1"/>
  <c r="AB41" i="1"/>
  <c r="AB203" i="1"/>
  <c r="AB218" i="1"/>
  <c r="AB135" i="1"/>
  <c r="M124" i="1"/>
  <c r="M165" i="1" s="1"/>
  <c r="M175" i="1" s="1"/>
  <c r="N209" i="1"/>
  <c r="AB200" i="1"/>
  <c r="N208" i="1"/>
  <c r="Z188" i="1"/>
  <c r="Z203" i="1"/>
  <c r="M214" i="1"/>
  <c r="W198" i="1"/>
  <c r="I124" i="1"/>
  <c r="N58" i="1"/>
  <c r="N232" i="1" s="1"/>
  <c r="X223" i="1"/>
  <c r="J223" i="1"/>
  <c r="AB195" i="1"/>
  <c r="Z230" i="1"/>
  <c r="N133" i="1"/>
  <c r="AA216" i="1"/>
  <c r="N210" i="1"/>
  <c r="N144" i="1"/>
  <c r="Z107" i="1"/>
  <c r="Z117" i="1" s="1"/>
  <c r="AB208" i="1"/>
  <c r="N193" i="1"/>
  <c r="AB197" i="1"/>
  <c r="N199" i="1"/>
  <c r="K233" i="1"/>
  <c r="L75" i="1"/>
  <c r="L191" i="1" s="1"/>
  <c r="N75" i="1"/>
  <c r="AB147" i="1"/>
  <c r="N203" i="1"/>
  <c r="N212" i="1"/>
  <c r="N99" i="1"/>
  <c r="N98" i="1" s="1"/>
  <c r="Z165" i="1"/>
  <c r="I184" i="1"/>
  <c r="N183" i="1"/>
  <c r="U205" i="1"/>
  <c r="AB50" i="1"/>
  <c r="AB225" i="1" s="1"/>
  <c r="L187" i="1"/>
  <c r="N194" i="1"/>
  <c r="K223" i="1"/>
  <c r="AA193" i="1"/>
  <c r="N205" i="1"/>
  <c r="AB52" i="1"/>
  <c r="AB227" i="1" s="1"/>
  <c r="N43" i="1"/>
  <c r="L218" i="1"/>
  <c r="M183" i="1"/>
  <c r="N130" i="1"/>
  <c r="N129" i="1" s="1"/>
  <c r="AB158" i="1"/>
  <c r="L196" i="1"/>
  <c r="M104" i="1"/>
  <c r="M220" i="1" s="1"/>
  <c r="M221" i="1"/>
  <c r="N105" i="1"/>
  <c r="L104" i="1"/>
  <c r="L220" i="1" s="1"/>
  <c r="G49" i="1"/>
  <c r="L50" i="1"/>
  <c r="L49" i="1" s="1"/>
  <c r="L165" i="1"/>
  <c r="L175" i="1" s="1"/>
  <c r="AA107" i="1"/>
  <c r="AA117" i="1" s="1"/>
  <c r="AB188" i="1"/>
  <c r="M191" i="1"/>
  <c r="AB26" i="1"/>
  <c r="AB201" i="1" s="1"/>
  <c r="N95" i="1"/>
  <c r="N86" i="1" s="1"/>
  <c r="M12" i="1"/>
  <c r="M187" i="1" s="1"/>
  <c r="M188" i="1"/>
  <c r="W187" i="1"/>
  <c r="M49" i="1"/>
  <c r="M224" i="1" s="1"/>
  <c r="Z49" i="1"/>
  <c r="AB89" i="1"/>
  <c r="AB219" i="1"/>
  <c r="M86" i="1"/>
  <c r="M202" i="1" s="1"/>
  <c r="AB82" i="1"/>
  <c r="AB198" i="1" s="1"/>
  <c r="AA49" i="1"/>
  <c r="N14" i="1"/>
  <c r="N189" i="1" s="1"/>
  <c r="M215" i="1"/>
  <c r="L202" i="1"/>
  <c r="Z225" i="1"/>
  <c r="Z216" i="1"/>
  <c r="Z205" i="1"/>
  <c r="Z207" i="1"/>
  <c r="W30" i="1"/>
  <c r="Z48" i="1"/>
  <c r="AA30" i="1"/>
  <c r="AA205" i="1" s="1"/>
  <c r="AA207" i="1"/>
  <c r="AB12" i="1"/>
  <c r="AB187" i="1" s="1"/>
  <c r="Z187" i="1"/>
  <c r="N40" i="1"/>
  <c r="L215" i="1"/>
  <c r="N27" i="1"/>
  <c r="L48" i="1"/>
  <c r="N13" i="1"/>
  <c r="L188" i="1"/>
  <c r="AB184" i="1"/>
  <c r="Z193" i="1"/>
  <c r="AB18" i="1"/>
  <c r="AB182" i="1"/>
  <c r="AB186" i="1"/>
  <c r="L182" i="1"/>
  <c r="N16" i="1"/>
  <c r="I228" i="1"/>
  <c r="W231" i="1"/>
  <c r="I66" i="1"/>
  <c r="H182" i="1"/>
  <c r="I206" i="1"/>
  <c r="I211" i="1"/>
  <c r="I209" i="1"/>
  <c r="W206" i="1"/>
  <c r="W147" i="1"/>
  <c r="S175" i="1"/>
  <c r="R165" i="1"/>
  <c r="R175" i="1" s="1"/>
  <c r="V193" i="1"/>
  <c r="G107" i="1"/>
  <c r="W18" i="1"/>
  <c r="W226" i="1"/>
  <c r="W230" i="1"/>
  <c r="W89" i="1"/>
  <c r="R205" i="1"/>
  <c r="I133" i="1"/>
  <c r="W100" i="1"/>
  <c r="I192" i="1"/>
  <c r="I227" i="1"/>
  <c r="V205" i="1"/>
  <c r="W219" i="1"/>
  <c r="I231" i="1"/>
  <c r="I199" i="1"/>
  <c r="I212" i="1"/>
  <c r="I214" i="1"/>
  <c r="I207" i="1"/>
  <c r="I197" i="1"/>
  <c r="W184" i="1"/>
  <c r="S223" i="1"/>
  <c r="I193" i="1"/>
  <c r="V216" i="1"/>
  <c r="H107" i="1"/>
  <c r="H117" i="1" s="1"/>
  <c r="W186" i="1"/>
  <c r="I196" i="1"/>
  <c r="I205" i="1"/>
  <c r="W158" i="1"/>
  <c r="I218" i="1"/>
  <c r="I187" i="1"/>
  <c r="W228" i="1"/>
  <c r="I185" i="1"/>
  <c r="I198" i="1"/>
  <c r="H165" i="1"/>
  <c r="H175" i="1" s="1"/>
  <c r="I195" i="1"/>
  <c r="W196" i="1"/>
  <c r="V165" i="1"/>
  <c r="I208" i="1"/>
  <c r="W77" i="1"/>
  <c r="R216" i="1"/>
  <c r="E223" i="1"/>
  <c r="W182" i="1"/>
  <c r="W197" i="1"/>
  <c r="I200" i="1"/>
  <c r="I204" i="1"/>
  <c r="I230" i="1"/>
  <c r="V48" i="1"/>
  <c r="I144" i="1"/>
  <c r="W195" i="1"/>
  <c r="H225" i="1"/>
  <c r="H49" i="1"/>
  <c r="H224" i="1" s="1"/>
  <c r="U107" i="1"/>
  <c r="W207" i="1"/>
  <c r="W217" i="1"/>
  <c r="W194" i="1"/>
  <c r="W41" i="1"/>
  <c r="F223" i="1"/>
  <c r="H48" i="1"/>
  <c r="I210" i="1"/>
  <c r="I183" i="1"/>
  <c r="I27" i="1"/>
  <c r="B59" i="1"/>
  <c r="I75" i="1"/>
  <c r="G202" i="1"/>
  <c r="I215" i="1"/>
  <c r="I7" i="1"/>
  <c r="I188" i="1"/>
  <c r="W227" i="1"/>
  <c r="T224" i="1"/>
  <c r="T189" i="1"/>
  <c r="U189" i="1" s="1"/>
  <c r="G182" i="1"/>
  <c r="G165" i="1"/>
  <c r="G175" i="1" s="1"/>
  <c r="T175" i="1"/>
  <c r="I50" i="1"/>
  <c r="I49" i="1" s="1"/>
  <c r="I16" i="1"/>
  <c r="U48" i="1"/>
  <c r="T223" i="1"/>
  <c r="I203" i="1"/>
  <c r="I221" i="1"/>
  <c r="W218" i="1"/>
  <c r="I86" i="1"/>
  <c r="W50" i="1"/>
  <c r="U49" i="1"/>
  <c r="U225" i="1"/>
  <c r="G48" i="1"/>
  <c r="H202" i="1"/>
  <c r="F59" i="1"/>
  <c r="F233" i="1" s="1"/>
  <c r="W135" i="1"/>
  <c r="W203" i="1"/>
  <c r="V49" i="1"/>
  <c r="V225" i="1"/>
  <c r="D107" i="1"/>
  <c r="D117" i="1" s="1"/>
  <c r="H191" i="1"/>
  <c r="G191" i="1"/>
  <c r="U166" i="1"/>
  <c r="V166" i="1" s="1"/>
  <c r="S224" i="1"/>
  <c r="U216" i="1"/>
  <c r="U165" i="1"/>
  <c r="W208" i="1"/>
  <c r="I194" i="1"/>
  <c r="V200" i="1"/>
  <c r="V107" i="1"/>
  <c r="S117" i="1"/>
  <c r="Q223" i="1"/>
  <c r="T117" i="1"/>
  <c r="U193" i="1"/>
  <c r="R48" i="1"/>
  <c r="R193" i="1"/>
  <c r="Q59" i="1"/>
  <c r="Q233" i="1" s="1"/>
  <c r="D182" i="1"/>
  <c r="B223" i="1"/>
  <c r="D202" i="1"/>
  <c r="D48" i="1"/>
  <c r="D165" i="1"/>
  <c r="D175" i="1" s="1"/>
  <c r="R107" i="1"/>
  <c r="R117" i="1" s="1"/>
  <c r="D191" i="1"/>
  <c r="P59" i="1"/>
  <c r="P233" i="1" s="1"/>
  <c r="C223" i="1"/>
  <c r="C59" i="1"/>
  <c r="C233" i="1" s="1"/>
  <c r="D49" i="1"/>
  <c r="D225" i="1"/>
  <c r="R234" i="1" l="1"/>
  <c r="R59" i="1"/>
  <c r="R233" i="1" s="1"/>
  <c r="N182" i="1"/>
  <c r="AB107" i="1"/>
  <c r="AB117" i="1" s="1"/>
  <c r="N165" i="1"/>
  <c r="N175" i="1" s="1"/>
  <c r="N191" i="1"/>
  <c r="AB49" i="1"/>
  <c r="AB48" i="1"/>
  <c r="AB207" i="1"/>
  <c r="AB205" i="1"/>
  <c r="W205" i="1"/>
  <c r="S233" i="1"/>
  <c r="M182" i="1"/>
  <c r="I182" i="1"/>
  <c r="Z59" i="1"/>
  <c r="Z61" i="1" s="1"/>
  <c r="M48" i="1"/>
  <c r="M59" i="1" s="1"/>
  <c r="AB165" i="1"/>
  <c r="N42" i="1"/>
  <c r="N217" i="1" s="1"/>
  <c r="N218" i="1"/>
  <c r="AB216" i="1"/>
  <c r="M107" i="1"/>
  <c r="M117" i="1" s="1"/>
  <c r="N211" i="1"/>
  <c r="N202" i="1"/>
  <c r="N104" i="1"/>
  <c r="N220" i="1" s="1"/>
  <c r="N221" i="1"/>
  <c r="L107" i="1"/>
  <c r="N50" i="1"/>
  <c r="Z223" i="1"/>
  <c r="AA48" i="1"/>
  <c r="AA59" i="1" s="1"/>
  <c r="N39" i="1"/>
  <c r="N214" i="1" s="1"/>
  <c r="N215" i="1"/>
  <c r="L59" i="1"/>
  <c r="N12" i="1"/>
  <c r="N188" i="1"/>
  <c r="AB193" i="1"/>
  <c r="W165" i="1"/>
  <c r="W216" i="1"/>
  <c r="I165" i="1"/>
  <c r="I175" i="1" s="1"/>
  <c r="T233" i="1"/>
  <c r="I107" i="1"/>
  <c r="V59" i="1"/>
  <c r="I191" i="1"/>
  <c r="W48" i="1"/>
  <c r="H223" i="1"/>
  <c r="H59" i="1"/>
  <c r="H233" i="1" s="1"/>
  <c r="B233" i="1"/>
  <c r="D234" i="1" s="1"/>
  <c r="I202" i="1"/>
  <c r="V224" i="1"/>
  <c r="V175" i="1"/>
  <c r="G223" i="1"/>
  <c r="G59" i="1"/>
  <c r="W225" i="1"/>
  <c r="W49" i="1"/>
  <c r="V189" i="1"/>
  <c r="W166" i="1"/>
  <c r="X166" i="1" s="1"/>
  <c r="I48" i="1"/>
  <c r="U175" i="1"/>
  <c r="W193" i="1"/>
  <c r="U224" i="1"/>
  <c r="U59" i="1"/>
  <c r="W200" i="1"/>
  <c r="W107" i="1"/>
  <c r="V223" i="1"/>
  <c r="V117" i="1"/>
  <c r="U223" i="1"/>
  <c r="U117" i="1"/>
  <c r="R223" i="1"/>
  <c r="D223" i="1"/>
  <c r="D224" i="1"/>
  <c r="D59" i="1"/>
  <c r="D233" i="1" s="1"/>
  <c r="R235" i="1" l="1"/>
  <c r="AB59" i="1"/>
  <c r="AB223" i="1"/>
  <c r="AA223" i="1"/>
  <c r="M233" i="1"/>
  <c r="L223" i="1"/>
  <c r="X175" i="1"/>
  <c r="X233" i="1" s="1"/>
  <c r="X224" i="1"/>
  <c r="N49" i="1"/>
  <c r="W189" i="1"/>
  <c r="X189" i="1" s="1"/>
  <c r="Y166" i="1"/>
  <c r="M223" i="1"/>
  <c r="N107" i="1"/>
  <c r="N187" i="1"/>
  <c r="N48" i="1"/>
  <c r="W59" i="1"/>
  <c r="U233" i="1"/>
  <c r="V233" i="1"/>
  <c r="W224" i="1"/>
  <c r="W175" i="1"/>
  <c r="I223" i="1"/>
  <c r="I59" i="1"/>
  <c r="W223" i="1"/>
  <c r="W117" i="1"/>
  <c r="Y189" i="1" l="1"/>
  <c r="Z189" i="1"/>
  <c r="Y175" i="1"/>
  <c r="Y233" i="1" s="1"/>
  <c r="Y224" i="1"/>
  <c r="Z166" i="1"/>
  <c r="AA166" i="1" s="1"/>
  <c r="N223" i="1"/>
  <c r="N59" i="1"/>
  <c r="W233" i="1"/>
  <c r="AA224" i="1" l="1"/>
  <c r="AA175" i="1"/>
  <c r="AA233" i="1" s="1"/>
  <c r="AB166" i="1"/>
  <c r="Z175" i="1"/>
  <c r="Z233" i="1" s="1"/>
  <c r="Z224" i="1"/>
  <c r="AA189" i="1"/>
  <c r="AB189" i="1" s="1"/>
  <c r="AB175" i="1" l="1"/>
  <c r="AB233" i="1" s="1"/>
  <c r="AB224" i="1"/>
  <c r="E233" i="1"/>
  <c r="G225" i="1"/>
  <c r="G109" i="1"/>
  <c r="G110" i="1"/>
  <c r="L110" i="1" s="1"/>
  <c r="E224" i="1"/>
  <c r="E226" i="1"/>
  <c r="E225" i="1"/>
  <c r="G108" i="1" l="1"/>
  <c r="N110" i="1"/>
  <c r="N226" i="1" s="1"/>
  <c r="L226" i="1"/>
  <c r="G226" i="1"/>
  <c r="I109" i="1"/>
  <c r="I108" i="1" s="1"/>
  <c r="L109" i="1"/>
  <c r="L108" i="1" s="1"/>
  <c r="I110" i="1"/>
  <c r="I226" i="1" s="1"/>
  <c r="G117" i="1" l="1"/>
  <c r="G233" i="1" s="1"/>
  <c r="G224" i="1"/>
  <c r="L224" i="1"/>
  <c r="L117" i="1"/>
  <c r="L233" i="1" s="1"/>
  <c r="I224" i="1"/>
  <c r="I117" i="1"/>
  <c r="I233" i="1" s="1"/>
  <c r="I225" i="1"/>
  <c r="N109" i="1"/>
  <c r="N108" i="1" s="1"/>
  <c r="L225" i="1"/>
  <c r="N117" i="1" l="1"/>
  <c r="N233" i="1" s="1"/>
  <c r="N224" i="1"/>
  <c r="N225" i="1"/>
</calcChain>
</file>

<file path=xl/sharedStrings.xml><?xml version="1.0" encoding="utf-8"?>
<sst xmlns="http://schemas.openxmlformats.org/spreadsheetml/2006/main" count="431" uniqueCount="111">
  <si>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</si>
  <si>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</si>
  <si>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</si>
  <si>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</si>
  <si>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</si>
  <si>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</si>
  <si>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</si>
  <si>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</si>
  <si>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</si>
  <si>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</si>
  <si>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</si>
  <si>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</si>
  <si>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</si>
  <si>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</si>
  <si>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</si>
  <si>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</si>
  <si>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</si>
  <si>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</si>
  <si>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</si>
  <si>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</si>
  <si>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</si>
  <si>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</si>
  <si>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</si>
  <si>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</si>
  <si>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</si>
  <si>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</si>
  <si>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</si>
  <si>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</si>
  <si>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</si>
  <si>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</si>
  <si>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</si>
  <si>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</si>
  <si>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</si>
  <si>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</si>
  <si>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</si>
  <si>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</si>
  <si>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</si>
  <si>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</si>
  <si>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</si>
  <si>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</si>
  <si>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</si>
  <si>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</si>
  <si>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</si>
  <si>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</si>
  <si>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</si>
  <si>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</si>
  <si>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</si>
  <si>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</si>
  <si>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</si>
  <si>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</si>
  <si>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</si>
  <si>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</si>
  <si>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</si>
  <si>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</si>
  <si>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</si>
  <si>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</si>
  <si>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</si>
  <si>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</si>
  <si>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</si>
  <si>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</si>
  <si>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</si>
  <si>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</si>
  <si>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</si>
  <si>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</si>
  <si>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</si>
  <si>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</si>
  <si>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</si>
  <si>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</si>
  <si>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</si>
  <si>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</si>
  <si>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</si>
  <si>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 xml:space="preserve">    ebből: értékesített tárgyi eszköz áfa befizetés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</si>
  <si>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</si>
  <si>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</si>
  <si>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</si>
  <si>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</si>
  <si>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</si>
  <si>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</si>
  <si>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 xml:space="preserve">              beruházás, felújítás fizetendő fordított adója</t>
  </si>
  <si>
    <t>Első lakáshoz jutók támogatása</t>
  </si>
  <si>
    <t>Működési célú visszatérítendő támogatások, kölcsönök nyújtása áht-n kívülre</t>
  </si>
  <si>
    <t>Javasolt módosítás</t>
  </si>
  <si>
    <t>Államháztartáson belüli megelőlegezések</t>
  </si>
  <si>
    <t xml:space="preserve">          MBH hitel felvétel H4</t>
  </si>
  <si>
    <t>Pályázati támogatások visszafizetése (ÁHT-n belülre)</t>
  </si>
  <si>
    <t>Egyéb tárgyi eszközök értékesítése</t>
  </si>
  <si>
    <t xml:space="preserve">          MBH hitel törlesztése H4</t>
  </si>
  <si>
    <t>2026. évi tervezett bevételek ÖNKORMÁNYZAT</t>
  </si>
  <si>
    <t>2026. évi módosított bevételek ÖNKORMÁNYZAT</t>
  </si>
  <si>
    <t>Komárom Város Önkormányzata és az általa irányított költségvetési szervek 2026. évi  bevételei és kiadásainak módosított előirányzata</t>
  </si>
  <si>
    <t>2026. évi tervezett bevételek                            GAZDASÁGI SZERVEZETTEL NEM RENDELKEZŐ INTÉZMÉNYEK</t>
  </si>
  <si>
    <t>2026. évi módosított bevételek                            GAZDASÁGI SZERVEZETTEL NEM RENDELKEZŐ INTÉZMÉNYEK</t>
  </si>
  <si>
    <t>2026. évi tervezett bevételek GAZDASÁGI SZERVEZETTEL RENDELKEZŐ INTÉZMÉNYEK</t>
  </si>
  <si>
    <t>2026. évi módosított bevételek                            GAZDASÁGI SZERVEZETTEL  RENDELKEZŐ INTÉZMÉNYEK</t>
  </si>
  <si>
    <t>.../2026.(…....) önk.rendelet mód. ei.</t>
  </si>
  <si>
    <t>2026. évi tervezett bevételek KOMÁROM VÁROS ÖSSZESEN</t>
  </si>
  <si>
    <t>2026. évi módosított bevételek                         KOMÁROM VÁROS ÖSSZSEN</t>
  </si>
  <si>
    <t>2026. évi tervezett kiadások ÖNKORMÁNYZAT</t>
  </si>
  <si>
    <t>2026. évi módosított kiadások ÖNKORMÁNYZAT</t>
  </si>
  <si>
    <t>2026. évi tervezett kiadások                            GAZDASÁGI SZERVEZETTEL NEM RENDELKEZŐ INTÉZMÉNYEK</t>
  </si>
  <si>
    <t>2026. évi módosított kiadások                            GAZDASÁGI SZERVEZETTEL NEM RENDELKEZŐ INTÉZMÉNYEK</t>
  </si>
  <si>
    <t>2025. évi módosított kiadások                            GAZDASÁGI SZERVEZETTEL NEM RENDELKEZŐ INTÉZMÉNYEK</t>
  </si>
  <si>
    <t>2026. évi tervezett KIADÁSOK GAZDASÁGI SZERVEZETTEL RENDELKEZŐ INTÉZMÉNYEK</t>
  </si>
  <si>
    <t>2026. évi módosított kiadások                            GAZDASÁGI SZERVEZETTEL RENDELKEZŐ INTÉZMÉNYEK</t>
  </si>
  <si>
    <t>2026. évi tervezett kiadások KOMÁROM VÁROS ÖSSZESEN</t>
  </si>
  <si>
    <t>2026. évi módosított kiadások                         KOMÁROM VÁROS ÖSSZSEN</t>
  </si>
  <si>
    <t xml:space="preserve">          MBH hitel felvétel H5</t>
  </si>
  <si>
    <t xml:space="preserve">          Raiffeisen Bank hitel felvétel H3</t>
  </si>
  <si>
    <t xml:space="preserve">          MBH hitel törlesztése H5</t>
  </si>
  <si>
    <t xml:space="preserve">          Raiffeisen Bank hitel törlesztés H3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</si>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</sst>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5" fillId="0" borderId="3" xfId="0" applyFont="1" applyBorder="1"/>
    <xf numFmtId="3" fontId="5" fillId="0" borderId="1" xfId="0" applyNumberFormat="1" applyFont="1" applyBorder="1"/>
    <xf numFmtId="0" fontId="0" fillId="0" borderId="12" xfId="0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1" xfId="0" applyNumberFormat="1" applyFon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0" borderId="6" xfId="0" applyNumberFormat="1" applyFont="1" applyBorder="1"/>
    <xf numFmtId="3" fontId="7" fillId="0" borderId="1" xfId="0" applyNumberFormat="1" applyFont="1" applyBorder="1"/>
    <xf numFmtId="0" fontId="2" fillId="0" borderId="13" xfId="0" applyFont="1" applyBorder="1" applyAlignment="1">
      <alignment vertical="center" wrapText="1"/>
    </xf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2" fillId="0" borderId="13" xfId="0" applyNumberFormat="1" applyFont="1" applyBorder="1" applyAlignment="1">
      <alignment vertical="center" wrapText="1"/>
    </xf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9" xfId="0" applyFont="1" applyBorder="1"/>
    <xf numFmtId="0" fontId="1" fillId="3" borderId="0" xfId="0" applyFont="1" applyFill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6" fillId="0" borderId="10" xfId="0" applyNumberFormat="1" applyFont="1" applyBorder="1"/>
    <xf numFmtId="49" fontId="8" fillId="0" borderId="1" xfId="0" applyNumberFormat="1" applyFont="1" applyBorder="1"/>
    <xf numFmtId="49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indent="1"/>
    </xf>
    <xf numFmtId="3" fontId="9" fillId="0" borderId="14" xfId="0" applyNumberFormat="1" applyFont="1" applyBorder="1"/>
    <xf numFmtId="3" fontId="2" fillId="0" borderId="14" xfId="0" applyNumberFormat="1" applyFont="1" applyBorder="1"/>
    <xf numFmtId="3" fontId="9" fillId="0" borderId="0" xfId="0" applyNumberFormat="1" applyFont="1"/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dimension ref="A1:AC235"/>
  <sheetViews>
    <sheetView tabSelected="1" zoomScaleNormal="100" workbookViewId="0">
      <selection activeCell="R5" sqref="R5:R6"/>
    </sheetView>
  </sheetViews>
  <sheetFormatPr defaultRowHeight="12.75" x14ac:dyDescent="0.2"/>
  <cols>
    <col min="1" max="1" width="50.28515625" customWidth="1"/>
    <col min="2" max="2" width="12.42578125" customWidth="1"/>
    <col min="3" max="3" width="11.140625" customWidth="1"/>
    <col min="4" max="4" width="12.140625" customWidth="1"/>
    <col min="5" max="9" width="12.140625" hidden="1" customWidth="1"/>
    <col min="10" max="10" width="10.28515625" hidden="1" customWidth="1"/>
    <col min="11" max="11" width="10" hidden="1" customWidth="1"/>
    <col min="12" max="14" width="12.140625" hidden="1" customWidth="1"/>
    <col min="15" max="15" width="47.140625" customWidth="1"/>
    <col min="16" max="17" width="12.42578125" customWidth="1"/>
    <col min="18" max="18" width="12.140625" customWidth="1"/>
    <col min="19" max="20" width="9.140625" hidden="1" customWidth="1"/>
    <col min="21" max="21" width="14.42578125" hidden="1" customWidth="1"/>
    <col min="22" max="22" width="11.7109375" hidden="1" customWidth="1"/>
    <col min="23" max="23" width="12.28515625" hidden="1" customWidth="1"/>
    <col min="24" max="24" width="10.7109375" hidden="1" customWidth="1"/>
    <col min="25" max="25" width="11.140625" hidden="1" customWidth="1"/>
    <col min="26" max="26" width="10.7109375" hidden="1" customWidth="1"/>
    <col min="27" max="28" width="11.42578125" hidden="1" customWidth="1"/>
    <col min="29" max="29" width="10.140625" bestFit="1" customWidth="1"/>
  </cols>
  <sheetData>
    <row r="1" spans="1:28" x14ac:dyDescent="0.2">
      <c r="R1" s="16" t="s">
        <v>15</v>
      </c>
      <c r="W1" s="16"/>
      <c r="AB1" s="16" t="s">
        <v>15</v>
      </c>
    </row>
    <row r="2" spans="1:28" x14ac:dyDescent="0.2">
      <c r="A2" s="90" t="s">
        <v>89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</row>
    <row r="3" spans="1:28" x14ac:dyDescent="0.2">
      <c r="R3" s="24" t="s">
        <v>14</v>
      </c>
      <c r="W3" s="24"/>
      <c r="AB3" s="24" t="s">
        <v>14</v>
      </c>
    </row>
    <row r="4" spans="1:28" ht="24.95" customHeight="1" x14ac:dyDescent="0.2">
      <c r="A4" s="97" t="s">
        <v>0</v>
      </c>
      <c r="B4" s="91" t="s">
        <v>87</v>
      </c>
      <c r="C4" s="96"/>
      <c r="D4" s="92"/>
      <c r="E4" s="91" t="s">
        <v>81</v>
      </c>
      <c r="F4" s="92"/>
      <c r="G4" s="91" t="s">
        <v>88</v>
      </c>
      <c r="H4" s="96"/>
      <c r="I4" s="92"/>
      <c r="J4" s="91" t="s">
        <v>81</v>
      </c>
      <c r="K4" s="92"/>
      <c r="L4" s="91" t="s">
        <v>88</v>
      </c>
      <c r="M4" s="96"/>
      <c r="N4" s="92"/>
      <c r="O4" s="97" t="s">
        <v>1</v>
      </c>
      <c r="P4" s="91" t="s">
        <v>97</v>
      </c>
      <c r="Q4" s="96"/>
      <c r="R4" s="92"/>
      <c r="S4" s="91" t="s">
        <v>81</v>
      </c>
      <c r="T4" s="92"/>
      <c r="U4" s="91" t="s">
        <v>98</v>
      </c>
      <c r="V4" s="96"/>
      <c r="W4" s="92"/>
      <c r="X4" s="91" t="s">
        <v>81</v>
      </c>
      <c r="Y4" s="92"/>
      <c r="Z4" s="91" t="s">
        <v>98</v>
      </c>
      <c r="AA4" s="96"/>
      <c r="AB4" s="92"/>
    </row>
    <row r="5" spans="1:28" ht="12.75" customHeight="1" x14ac:dyDescent="0.2">
      <c r="A5" s="98"/>
      <c r="B5" s="95" t="s">
        <v>11</v>
      </c>
      <c r="C5" s="95" t="s">
        <v>12</v>
      </c>
      <c r="D5" s="95" t="s">
        <v>110</v>
      </c>
      <c r="E5" s="95" t="s">
        <v>11</v>
      </c>
      <c r="F5" s="95" t="s">
        <v>12</v>
      </c>
      <c r="G5" s="95" t="s">
        <v>11</v>
      </c>
      <c r="H5" s="95" t="s">
        <v>12</v>
      </c>
      <c r="I5" s="93" t="s">
        <v>94</v>
      </c>
      <c r="J5" s="95" t="s">
        <v>11</v>
      </c>
      <c r="K5" s="95" t="s">
        <v>12</v>
      </c>
      <c r="L5" s="95" t="s">
        <v>11</v>
      </c>
      <c r="M5" s="95" t="s">
        <v>12</v>
      </c>
      <c r="N5" s="93" t="str">
        <f>+I5</f>
        <v>.../2026.(…....) önk.rendelet mód. ei.</v>
      </c>
      <c r="O5" s="98"/>
      <c r="P5" s="95" t="s">
        <v>11</v>
      </c>
      <c r="Q5" s="95" t="s">
        <v>12</v>
      </c>
      <c r="R5" s="95" t="str">
        <f>+D5</f>
        <v>1/2026.(II.3.) önk.rendelet eredeti ei.</v>
      </c>
      <c r="S5" s="95" t="s">
        <v>11</v>
      </c>
      <c r="T5" s="95" t="s">
        <v>12</v>
      </c>
      <c r="U5" s="95" t="s">
        <v>11</v>
      </c>
      <c r="V5" s="95" t="s">
        <v>12</v>
      </c>
      <c r="W5" s="93" t="str">
        <f>+I5</f>
        <v>.../2026.(…....) önk.rendelet mód. ei.</v>
      </c>
      <c r="X5" s="95" t="s">
        <v>11</v>
      </c>
      <c r="Y5" s="95" t="s">
        <v>12</v>
      </c>
      <c r="Z5" s="95" t="s">
        <v>11</v>
      </c>
      <c r="AA5" s="95" t="s">
        <v>12</v>
      </c>
      <c r="AB5" s="93" t="str">
        <f>+N5</f>
        <v>.../2026.(…....) önk.rendelet mód. ei.</v>
      </c>
    </row>
    <row r="6" spans="1:28" ht="26.1" customHeight="1" x14ac:dyDescent="0.2">
      <c r="A6" s="99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9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</row>
    <row r="7" spans="1:28" x14ac:dyDescent="0.2">
      <c r="A7" s="21" t="s">
        <v>58</v>
      </c>
      <c r="B7" s="10">
        <f>SUM(B8:B9)</f>
        <v>4249899</v>
      </c>
      <c r="C7" s="14">
        <f>SUM(C8:C9)</f>
        <v>9163</v>
      </c>
      <c r="D7" s="10">
        <f>SUM(D8:D9)</f>
        <v>4259062</v>
      </c>
      <c r="E7" s="10">
        <f t="shared" ref="E7:N7" si="0">SUM(E8:E9)</f>
        <v>0</v>
      </c>
      <c r="F7" s="10">
        <f t="shared" si="0"/>
        <v>0</v>
      </c>
      <c r="G7" s="10">
        <f t="shared" si="0"/>
        <v>4249899</v>
      </c>
      <c r="H7" s="10">
        <f t="shared" si="0"/>
        <v>9163</v>
      </c>
      <c r="I7" s="10">
        <f t="shared" si="0"/>
        <v>4259062</v>
      </c>
      <c r="J7" s="10">
        <f t="shared" si="0"/>
        <v>0</v>
      </c>
      <c r="K7" s="10">
        <f t="shared" si="0"/>
        <v>0</v>
      </c>
      <c r="L7" s="10">
        <f t="shared" si="0"/>
        <v>4249899</v>
      </c>
      <c r="M7" s="10">
        <f t="shared" si="0"/>
        <v>9163</v>
      </c>
      <c r="N7" s="10">
        <f t="shared" si="0"/>
        <v>4259062</v>
      </c>
      <c r="O7" s="79" t="s">
        <v>2</v>
      </c>
      <c r="P7" s="10">
        <v>383841</v>
      </c>
      <c r="Q7" s="55">
        <v>292867</v>
      </c>
      <c r="R7" s="10">
        <f>SUM(P7:Q7)</f>
        <v>676708</v>
      </c>
      <c r="S7" s="3"/>
      <c r="T7" s="3"/>
      <c r="U7" s="10">
        <f>+P7+S7</f>
        <v>383841</v>
      </c>
      <c r="V7" s="10">
        <f>+Q7+T7</f>
        <v>292867</v>
      </c>
      <c r="W7" s="10">
        <f>+U7+V7</f>
        <v>676708</v>
      </c>
      <c r="X7" s="10"/>
      <c r="Y7" s="10"/>
      <c r="Z7" s="10">
        <f>+U7+X7</f>
        <v>383841</v>
      </c>
      <c r="AA7" s="10">
        <f>+V7+Y7</f>
        <v>292867</v>
      </c>
      <c r="AB7" s="10">
        <f>+Z7+AA7</f>
        <v>676708</v>
      </c>
    </row>
    <row r="8" spans="1:28" x14ac:dyDescent="0.2">
      <c r="A8" s="28" t="s">
        <v>27</v>
      </c>
      <c r="B8" s="13">
        <v>2631286</v>
      </c>
      <c r="C8" s="29"/>
      <c r="D8" s="13">
        <f>SUM(B8:C8)</f>
        <v>2631286</v>
      </c>
      <c r="E8" s="45"/>
      <c r="F8" s="13"/>
      <c r="G8" s="75">
        <f>+B8+E8</f>
        <v>2631286</v>
      </c>
      <c r="H8" s="75">
        <f>+C8+F8</f>
        <v>0</v>
      </c>
      <c r="I8" s="75">
        <f>+G8+H8</f>
        <v>2631286</v>
      </c>
      <c r="J8" s="73"/>
      <c r="K8" s="73"/>
      <c r="L8" s="73">
        <f>+G8+J8</f>
        <v>2631286</v>
      </c>
      <c r="M8" s="73">
        <f>+H8+K8</f>
        <v>0</v>
      </c>
      <c r="N8" s="73">
        <f>+L8+M8</f>
        <v>2631286</v>
      </c>
      <c r="P8" s="2"/>
      <c r="Q8" s="25"/>
      <c r="R8" s="3"/>
      <c r="S8" s="3"/>
      <c r="T8" s="3"/>
      <c r="U8" s="1"/>
      <c r="V8" s="1"/>
      <c r="W8" s="1"/>
      <c r="X8" s="3"/>
      <c r="Y8" s="3"/>
      <c r="Z8" s="1"/>
      <c r="AA8" s="1"/>
      <c r="AB8" s="1"/>
    </row>
    <row r="9" spans="1:28" x14ac:dyDescent="0.2">
      <c r="A9" s="20" t="s">
        <v>28</v>
      </c>
      <c r="B9" s="13">
        <v>1618613</v>
      </c>
      <c r="C9" s="29">
        <f>1091+8072</f>
        <v>9163</v>
      </c>
      <c r="D9" s="13">
        <f>SUM(B9:C9)</f>
        <v>1627776</v>
      </c>
      <c r="E9" s="45"/>
      <c r="F9" s="13"/>
      <c r="G9" s="75">
        <f t="shared" ref="G9:G10" si="1">+B9+E9</f>
        <v>1618613</v>
      </c>
      <c r="H9" s="75">
        <f t="shared" ref="H9:H10" si="2">+C9+F9</f>
        <v>9163</v>
      </c>
      <c r="I9" s="75">
        <f t="shared" ref="I9:I10" si="3">+G9+H9</f>
        <v>1627776</v>
      </c>
      <c r="J9" s="73"/>
      <c r="K9" s="73"/>
      <c r="L9" s="73">
        <f t="shared" ref="L9:L10" si="4">+G9+J9</f>
        <v>1618613</v>
      </c>
      <c r="M9" s="73">
        <f t="shared" ref="M9:M10" si="5">+H9+K9</f>
        <v>9163</v>
      </c>
      <c r="N9" s="73">
        <f t="shared" ref="N9:N10" si="6">+L9+M9</f>
        <v>1627776</v>
      </c>
      <c r="O9" s="40" t="s">
        <v>13</v>
      </c>
      <c r="P9" s="3">
        <v>50925</v>
      </c>
      <c r="Q9" s="14">
        <v>68495</v>
      </c>
      <c r="R9" s="3">
        <f>SUM(P9:Q9)</f>
        <v>119420</v>
      </c>
      <c r="S9" s="3"/>
      <c r="T9" s="3"/>
      <c r="U9" s="3">
        <f>+P9+S9</f>
        <v>50925</v>
      </c>
      <c r="V9" s="3">
        <f>+Q9+T9</f>
        <v>68495</v>
      </c>
      <c r="W9" s="3">
        <f>+U9+V9</f>
        <v>119420</v>
      </c>
      <c r="X9" s="3"/>
      <c r="Y9" s="3"/>
      <c r="Z9" s="3">
        <f>+U9+X9</f>
        <v>50925</v>
      </c>
      <c r="AA9" s="3">
        <f>+V9+Y9</f>
        <v>68495</v>
      </c>
      <c r="AB9" s="3">
        <f>+Z9+AA9</f>
        <v>119420</v>
      </c>
    </row>
    <row r="10" spans="1:28" x14ac:dyDescent="0.2">
      <c r="A10" s="41" t="s">
        <v>68</v>
      </c>
      <c r="B10" s="30">
        <v>354700</v>
      </c>
      <c r="C10" s="31"/>
      <c r="D10" s="30">
        <f>SUM(B10:C10)</f>
        <v>354700</v>
      </c>
      <c r="E10" s="60"/>
      <c r="F10" s="30"/>
      <c r="G10" s="50">
        <f t="shared" si="1"/>
        <v>354700</v>
      </c>
      <c r="H10" s="50">
        <f t="shared" si="2"/>
        <v>0</v>
      </c>
      <c r="I10" s="50">
        <f t="shared" si="3"/>
        <v>354700</v>
      </c>
      <c r="J10" s="30"/>
      <c r="K10" s="30"/>
      <c r="L10" s="30">
        <f t="shared" si="4"/>
        <v>354700</v>
      </c>
      <c r="M10" s="30">
        <f t="shared" si="5"/>
        <v>0</v>
      </c>
      <c r="N10" s="30">
        <f t="shared" si="6"/>
        <v>354700</v>
      </c>
      <c r="P10" s="2"/>
      <c r="Q10" s="25"/>
      <c r="R10" s="3"/>
      <c r="S10" s="3"/>
      <c r="T10" s="3"/>
      <c r="U10" s="1"/>
      <c r="V10" s="1"/>
      <c r="W10" s="1"/>
      <c r="X10" s="3"/>
      <c r="Y10" s="3"/>
      <c r="Z10" s="1"/>
      <c r="AA10" s="1"/>
      <c r="AB10" s="1"/>
    </row>
    <row r="11" spans="1:28" x14ac:dyDescent="0.2">
      <c r="A11" s="21"/>
      <c r="B11" s="3"/>
      <c r="C11" s="14"/>
      <c r="D11" s="3"/>
      <c r="E11" s="8"/>
      <c r="F11" s="8"/>
      <c r="G11" s="8"/>
      <c r="H11" s="8"/>
      <c r="I11" s="3"/>
      <c r="J11" s="3"/>
      <c r="K11" s="3"/>
      <c r="L11" s="3"/>
      <c r="M11" s="3"/>
      <c r="N11" s="3"/>
      <c r="O11" s="40" t="s">
        <v>23</v>
      </c>
      <c r="P11" s="3">
        <v>5956764</v>
      </c>
      <c r="Q11" s="14">
        <v>356886</v>
      </c>
      <c r="R11" s="3">
        <f>SUM(P11:Q11)</f>
        <v>6313650</v>
      </c>
      <c r="S11" s="3"/>
      <c r="T11" s="3"/>
      <c r="U11" s="3">
        <f>+P11+S11</f>
        <v>5956764</v>
      </c>
      <c r="V11" s="3">
        <f>+Q11+T11</f>
        <v>356886</v>
      </c>
      <c r="W11" s="3">
        <f>+U11+V11</f>
        <v>6313650</v>
      </c>
      <c r="X11" s="3"/>
      <c r="Y11" s="3"/>
      <c r="Z11" s="3">
        <f>+U11+X11</f>
        <v>5956764</v>
      </c>
      <c r="AA11" s="3">
        <f>+V11+Y11</f>
        <v>356886</v>
      </c>
      <c r="AB11" s="3">
        <f>+Z11+AA11</f>
        <v>6313650</v>
      </c>
    </row>
    <row r="12" spans="1:28" x14ac:dyDescent="0.2">
      <c r="A12" s="21" t="s">
        <v>59</v>
      </c>
      <c r="B12" s="3">
        <f>SUM(B13)</f>
        <v>0</v>
      </c>
      <c r="C12" s="3">
        <f>SUM(C13)</f>
        <v>0</v>
      </c>
      <c r="D12" s="3">
        <f>SUM(D13)</f>
        <v>0</v>
      </c>
      <c r="E12" s="3">
        <f t="shared" ref="E12:N12" si="7">SUM(E13)</f>
        <v>0</v>
      </c>
      <c r="F12" s="3">
        <f t="shared" si="7"/>
        <v>0</v>
      </c>
      <c r="G12" s="3">
        <f t="shared" si="7"/>
        <v>0</v>
      </c>
      <c r="H12" s="3">
        <f t="shared" si="7"/>
        <v>0</v>
      </c>
      <c r="I12" s="3">
        <f t="shared" si="7"/>
        <v>0</v>
      </c>
      <c r="J12" s="3">
        <f t="shared" si="7"/>
        <v>0</v>
      </c>
      <c r="K12" s="3">
        <f t="shared" si="7"/>
        <v>0</v>
      </c>
      <c r="L12" s="3">
        <f t="shared" si="7"/>
        <v>0</v>
      </c>
      <c r="M12" s="3">
        <f t="shared" si="7"/>
        <v>0</v>
      </c>
      <c r="N12" s="3">
        <f t="shared" si="7"/>
        <v>0</v>
      </c>
      <c r="O12" s="67" t="s">
        <v>71</v>
      </c>
      <c r="P12" s="30">
        <v>2089338</v>
      </c>
      <c r="Q12" s="31"/>
      <c r="R12" s="30">
        <f>SUM(P12:Q12)</f>
        <v>2089338</v>
      </c>
      <c r="S12" s="1"/>
      <c r="T12" s="1"/>
      <c r="U12" s="30">
        <f>+P12+S12</f>
        <v>2089338</v>
      </c>
      <c r="V12" s="30">
        <f>+Q12+T12</f>
        <v>0</v>
      </c>
      <c r="W12" s="30">
        <f>+U12+V12</f>
        <v>2089338</v>
      </c>
      <c r="X12" s="1"/>
      <c r="Y12" s="1"/>
      <c r="Z12" s="30">
        <f>+U12+X12</f>
        <v>2089338</v>
      </c>
      <c r="AA12" s="30">
        <f>+V12+Y12</f>
        <v>0</v>
      </c>
      <c r="AB12" s="30">
        <f>+Z12+AA12</f>
        <v>2089338</v>
      </c>
    </row>
    <row r="13" spans="1:28" x14ac:dyDescent="0.2">
      <c r="A13" s="20" t="s">
        <v>70</v>
      </c>
      <c r="B13" s="13"/>
      <c r="C13" s="29"/>
      <c r="D13" s="13">
        <f>SUM(B13:C13)</f>
        <v>0</v>
      </c>
      <c r="E13" s="45"/>
      <c r="F13" s="13"/>
      <c r="G13" s="75">
        <f>+B13+E13</f>
        <v>0</v>
      </c>
      <c r="H13" s="75">
        <f>+C13+F13</f>
        <v>0</v>
      </c>
      <c r="I13" s="75">
        <f>+G13+H13</f>
        <v>0</v>
      </c>
      <c r="J13" s="73"/>
      <c r="K13" s="73"/>
      <c r="L13" s="73">
        <f t="shared" ref="L13" si="8">+G13+J13</f>
        <v>0</v>
      </c>
      <c r="M13" s="73">
        <f t="shared" ref="M13" si="9">+H13+K13</f>
        <v>0</v>
      </c>
      <c r="N13" s="73">
        <f t="shared" ref="N13" si="10">+L13+M13</f>
        <v>0</v>
      </c>
      <c r="O13" s="67" t="s">
        <v>78</v>
      </c>
      <c r="P13" s="30"/>
      <c r="Q13" s="31"/>
      <c r="R13" s="30">
        <f>SUM(P13:Q13)</f>
        <v>0</v>
      </c>
      <c r="S13" s="1"/>
      <c r="T13" s="2"/>
      <c r="U13" s="30">
        <f t="shared" ref="U13:U14" si="11">+P13+S13</f>
        <v>0</v>
      </c>
      <c r="V13" s="30">
        <f t="shared" ref="V13:V14" si="12">+Q13+T13</f>
        <v>0</v>
      </c>
      <c r="W13" s="30">
        <f t="shared" ref="W13:W14" si="13">+U13+V13</f>
        <v>0</v>
      </c>
      <c r="X13" s="30"/>
      <c r="Y13" s="1"/>
      <c r="Z13" s="30">
        <f t="shared" ref="Z13:Z14" si="14">+U13+X13</f>
        <v>0</v>
      </c>
      <c r="AA13" s="30">
        <f t="shared" ref="AA13:AA14" si="15">+V13+Y13</f>
        <v>0</v>
      </c>
      <c r="AB13" s="30">
        <f t="shared" ref="AB13:AB14" si="16">+Z13+AA13</f>
        <v>0</v>
      </c>
    </row>
    <row r="14" spans="1:28" x14ac:dyDescent="0.2">
      <c r="A14" s="20"/>
      <c r="B14" s="13"/>
      <c r="C14" s="29"/>
      <c r="D14" s="13">
        <f>SUM(B14:C14)</f>
        <v>0</v>
      </c>
      <c r="E14" s="45"/>
      <c r="F14" s="13"/>
      <c r="G14" s="75">
        <f>+B14+E14</f>
        <v>0</v>
      </c>
      <c r="H14" s="75">
        <f>+C14+F14</f>
        <v>0</v>
      </c>
      <c r="I14" s="75">
        <f>+G14+H14</f>
        <v>0</v>
      </c>
      <c r="J14" s="73"/>
      <c r="K14" s="73"/>
      <c r="L14" s="73">
        <f t="shared" ref="L14" si="17">+G14+J14</f>
        <v>0</v>
      </c>
      <c r="M14" s="73">
        <f t="shared" ref="M14" si="18">+H14+K14</f>
        <v>0</v>
      </c>
      <c r="N14" s="73">
        <f t="shared" ref="N14" si="19">+L14+M14</f>
        <v>0</v>
      </c>
      <c r="O14" s="67"/>
      <c r="P14" s="30"/>
      <c r="Q14" s="56"/>
      <c r="R14" s="30">
        <f>SUM(P14:Q14)</f>
        <v>0</v>
      </c>
      <c r="S14" s="1"/>
      <c r="T14" s="1"/>
      <c r="U14" s="30">
        <f t="shared" si="11"/>
        <v>0</v>
      </c>
      <c r="V14" s="30">
        <f t="shared" si="12"/>
        <v>0</v>
      </c>
      <c r="W14" s="30">
        <f t="shared" si="13"/>
        <v>0</v>
      </c>
      <c r="X14" s="1"/>
      <c r="Y14" s="1"/>
      <c r="Z14" s="30">
        <f t="shared" si="14"/>
        <v>0</v>
      </c>
      <c r="AA14" s="30">
        <f t="shared" si="15"/>
        <v>0</v>
      </c>
      <c r="AB14" s="30">
        <f t="shared" si="16"/>
        <v>0</v>
      </c>
    </row>
    <row r="15" spans="1:28" x14ac:dyDescent="0.2">
      <c r="A15" s="20"/>
      <c r="B15" s="13"/>
      <c r="C15" s="29"/>
      <c r="D15" s="13"/>
      <c r="E15" s="45"/>
      <c r="F15" s="45"/>
      <c r="G15" s="45"/>
      <c r="H15" s="45"/>
      <c r="I15" s="13"/>
      <c r="J15" s="13"/>
      <c r="K15" s="13"/>
      <c r="L15" s="13"/>
      <c r="M15" s="13"/>
      <c r="N15" s="13"/>
      <c r="O15" s="40"/>
      <c r="P15" s="3"/>
      <c r="Q15" s="14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">
      <c r="A16" s="21" t="s">
        <v>16</v>
      </c>
      <c r="B16" s="3">
        <f>SUM(B17:B25)</f>
        <v>9082220</v>
      </c>
      <c r="C16" s="3">
        <f>SUM(C17:C25)</f>
        <v>0</v>
      </c>
      <c r="D16" s="3">
        <f>SUM(D17:D25)</f>
        <v>9082220</v>
      </c>
      <c r="E16" s="3">
        <f t="shared" ref="E16:N16" si="20">SUM(E17:E25)</f>
        <v>0</v>
      </c>
      <c r="F16" s="3">
        <f t="shared" si="20"/>
        <v>0</v>
      </c>
      <c r="G16" s="3">
        <f t="shared" si="20"/>
        <v>9082220</v>
      </c>
      <c r="H16" s="3">
        <f t="shared" si="20"/>
        <v>0</v>
      </c>
      <c r="I16" s="3">
        <f t="shared" si="20"/>
        <v>9082220</v>
      </c>
      <c r="J16" s="3">
        <f t="shared" si="20"/>
        <v>0</v>
      </c>
      <c r="K16" s="3">
        <f t="shared" si="20"/>
        <v>0</v>
      </c>
      <c r="L16" s="3">
        <f t="shared" si="20"/>
        <v>9082220</v>
      </c>
      <c r="M16" s="3">
        <f t="shared" si="20"/>
        <v>0</v>
      </c>
      <c r="N16" s="3">
        <f t="shared" si="20"/>
        <v>9082220</v>
      </c>
      <c r="O16" s="40" t="s">
        <v>24</v>
      </c>
      <c r="P16" s="3">
        <v>11800</v>
      </c>
      <c r="Q16" s="14">
        <v>51811</v>
      </c>
      <c r="R16" s="3">
        <f>SUM(P16:Q16)</f>
        <v>63611</v>
      </c>
      <c r="S16" s="1"/>
      <c r="T16" s="1"/>
      <c r="U16" s="3">
        <f>+P16+S16</f>
        <v>11800</v>
      </c>
      <c r="V16" s="3">
        <f>+Q16+T16</f>
        <v>51811</v>
      </c>
      <c r="W16" s="3">
        <f>+U16+V16</f>
        <v>63611</v>
      </c>
      <c r="X16" s="1"/>
      <c r="Y16" s="1"/>
      <c r="Z16" s="3">
        <f>+U16+X16</f>
        <v>11800</v>
      </c>
      <c r="AA16" s="3">
        <f>+V16+Y16</f>
        <v>51811</v>
      </c>
      <c r="AB16" s="3">
        <f>+Z16+AA16</f>
        <v>63611</v>
      </c>
    </row>
    <row r="17" spans="1:28" x14ac:dyDescent="0.2">
      <c r="A17" s="20" t="s">
        <v>30</v>
      </c>
      <c r="B17" s="13">
        <v>20</v>
      </c>
      <c r="C17" s="29"/>
      <c r="D17" s="13">
        <f>SUM(B17:C17)</f>
        <v>20</v>
      </c>
      <c r="E17" s="45"/>
      <c r="F17" s="13"/>
      <c r="G17" s="75">
        <f>+B17+E17</f>
        <v>20</v>
      </c>
      <c r="H17" s="75">
        <f>+C17+F17</f>
        <v>0</v>
      </c>
      <c r="I17" s="75">
        <f>+G17+H17</f>
        <v>20</v>
      </c>
      <c r="J17" s="73"/>
      <c r="K17" s="73"/>
      <c r="L17" s="73">
        <f t="shared" ref="L17" si="21">+G17+J17</f>
        <v>20</v>
      </c>
      <c r="M17" s="73">
        <f t="shared" ref="M17" si="22">+H17+K17</f>
        <v>0</v>
      </c>
      <c r="N17" s="73">
        <f t="shared" ref="N17" si="23">+L17+M17</f>
        <v>20</v>
      </c>
      <c r="P17" s="2"/>
      <c r="Q17" s="25"/>
      <c r="R17" s="13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">
      <c r="A18" s="20" t="s">
        <v>31</v>
      </c>
      <c r="B18" s="13">
        <v>1300000</v>
      </c>
      <c r="C18" s="29"/>
      <c r="D18" s="13">
        <f t="shared" ref="D18:D28" si="24">SUM(B18:C18)</f>
        <v>1300000</v>
      </c>
      <c r="E18" s="45"/>
      <c r="F18" s="13"/>
      <c r="G18" s="75">
        <f t="shared" ref="G18:G25" si="25">+B18+E18</f>
        <v>1300000</v>
      </c>
      <c r="H18" s="75">
        <f t="shared" ref="H18:H25" si="26">+C18+F18</f>
        <v>0</v>
      </c>
      <c r="I18" s="75">
        <f t="shared" ref="I18:I25" si="27">+G18+H18</f>
        <v>1300000</v>
      </c>
      <c r="J18" s="73"/>
      <c r="K18" s="73"/>
      <c r="L18" s="73">
        <f t="shared" ref="L18:L25" si="28">+G18+J18</f>
        <v>1300000</v>
      </c>
      <c r="M18" s="73">
        <f t="shared" ref="M18:M25" si="29">+H18+K18</f>
        <v>0</v>
      </c>
      <c r="N18" s="73">
        <f t="shared" ref="N18:N25" si="30">+L18+M18</f>
        <v>1300000</v>
      </c>
      <c r="O18" s="40" t="s">
        <v>25</v>
      </c>
      <c r="P18" s="3">
        <f>SUM(P19:P23)</f>
        <v>4585055</v>
      </c>
      <c r="Q18" s="14">
        <f>SUM(Q19:Q23)</f>
        <v>2562002</v>
      </c>
      <c r="R18" s="3">
        <f>SUM(R19:R23)</f>
        <v>7147057</v>
      </c>
      <c r="S18" s="3">
        <f>SUM(S19:S23)</f>
        <v>0</v>
      </c>
      <c r="T18" s="3">
        <f t="shared" ref="T18:AB18" si="31">SUM(T19:T23)</f>
        <v>0</v>
      </c>
      <c r="U18" s="3">
        <f t="shared" si="31"/>
        <v>4585055</v>
      </c>
      <c r="V18" s="3">
        <f t="shared" si="31"/>
        <v>2562002</v>
      </c>
      <c r="W18" s="3">
        <f t="shared" si="31"/>
        <v>7147057</v>
      </c>
      <c r="X18" s="3">
        <f t="shared" si="31"/>
        <v>0</v>
      </c>
      <c r="Y18" s="3">
        <f t="shared" si="31"/>
        <v>0</v>
      </c>
      <c r="Z18" s="3">
        <f t="shared" si="31"/>
        <v>2831551</v>
      </c>
      <c r="AA18" s="3">
        <f t="shared" si="31"/>
        <v>2562002</v>
      </c>
      <c r="AB18" s="3">
        <f t="shared" si="31"/>
        <v>7147057</v>
      </c>
    </row>
    <row r="19" spans="1:28" x14ac:dyDescent="0.2">
      <c r="A19" s="20" t="s">
        <v>32</v>
      </c>
      <c r="B19" s="13">
        <v>250000</v>
      </c>
      <c r="C19" s="29"/>
      <c r="D19" s="13">
        <f t="shared" si="24"/>
        <v>250000</v>
      </c>
      <c r="E19" s="13"/>
      <c r="F19" s="27"/>
      <c r="G19" s="75">
        <f t="shared" si="25"/>
        <v>250000</v>
      </c>
      <c r="H19" s="75">
        <f t="shared" si="26"/>
        <v>0</v>
      </c>
      <c r="I19" s="75">
        <f t="shared" si="27"/>
        <v>250000</v>
      </c>
      <c r="J19" s="73"/>
      <c r="K19" s="73"/>
      <c r="L19" s="73">
        <f t="shared" si="28"/>
        <v>250000</v>
      </c>
      <c r="M19" s="73">
        <f t="shared" si="29"/>
        <v>0</v>
      </c>
      <c r="N19" s="73">
        <f t="shared" si="30"/>
        <v>250000</v>
      </c>
      <c r="O19" t="s">
        <v>69</v>
      </c>
      <c r="P19" s="2">
        <v>2717928</v>
      </c>
      <c r="R19" s="13">
        <f>SUM(P19:Q19)</f>
        <v>2717928</v>
      </c>
      <c r="S19" s="2"/>
      <c r="T19" s="25"/>
      <c r="U19" s="2">
        <f>+P19+S19</f>
        <v>2717928</v>
      </c>
      <c r="V19" s="2">
        <f>+Q19+T19</f>
        <v>0</v>
      </c>
      <c r="W19" s="2">
        <f>+U19+V19</f>
        <v>2717928</v>
      </c>
      <c r="X19" s="2"/>
      <c r="Y19" s="2"/>
      <c r="Z19" s="2">
        <f>+U19+X19</f>
        <v>2717928</v>
      </c>
      <c r="AA19" s="2">
        <f>+V19+Y19</f>
        <v>0</v>
      </c>
      <c r="AB19" s="2">
        <f>+Z19+AA19</f>
        <v>2717928</v>
      </c>
    </row>
    <row r="20" spans="1:28" x14ac:dyDescent="0.2">
      <c r="A20" s="20" t="s">
        <v>33</v>
      </c>
      <c r="B20" s="13">
        <v>7500000</v>
      </c>
      <c r="C20" s="29"/>
      <c r="D20" s="13">
        <f t="shared" si="24"/>
        <v>7500000</v>
      </c>
      <c r="E20" s="45"/>
      <c r="F20" s="13"/>
      <c r="G20" s="75">
        <f t="shared" si="25"/>
        <v>7500000</v>
      </c>
      <c r="H20" s="75">
        <f t="shared" si="26"/>
        <v>0</v>
      </c>
      <c r="I20" s="75">
        <f t="shared" si="27"/>
        <v>7500000</v>
      </c>
      <c r="J20" s="73"/>
      <c r="K20" s="73"/>
      <c r="L20" s="73">
        <f t="shared" si="28"/>
        <v>7500000</v>
      </c>
      <c r="M20" s="73">
        <f t="shared" si="29"/>
        <v>0</v>
      </c>
      <c r="N20" s="73">
        <f t="shared" si="30"/>
        <v>7500000</v>
      </c>
      <c r="O20" t="s">
        <v>52</v>
      </c>
      <c r="P20" s="2">
        <v>13623</v>
      </c>
      <c r="Q20" s="25">
        <v>27704</v>
      </c>
      <c r="R20" s="13">
        <f>SUM(P20:Q20)</f>
        <v>41327</v>
      </c>
      <c r="S20" s="2"/>
      <c r="T20" s="25"/>
      <c r="U20" s="2">
        <f t="shared" ref="U20:U22" si="32">+P20+S20</f>
        <v>13623</v>
      </c>
      <c r="V20" s="2">
        <f t="shared" ref="V20:V22" si="33">+Q20+T20</f>
        <v>27704</v>
      </c>
      <c r="W20" s="2">
        <f t="shared" ref="W20:W22" si="34">+U20+V20</f>
        <v>41327</v>
      </c>
      <c r="X20" s="2"/>
      <c r="Y20" s="2"/>
      <c r="Z20" s="2">
        <f>+U20+X20</f>
        <v>13623</v>
      </c>
      <c r="AA20" s="2">
        <f t="shared" ref="AA20:AA22" si="35">+V20+Y20</f>
        <v>27704</v>
      </c>
      <c r="AB20" s="2">
        <f t="shared" ref="AB20:AB21" si="36">+Z20+AA20</f>
        <v>41327</v>
      </c>
    </row>
    <row r="21" spans="1:28" x14ac:dyDescent="0.2">
      <c r="A21" s="20" t="s">
        <v>34</v>
      </c>
      <c r="B21" s="13">
        <v>18000</v>
      </c>
      <c r="C21" s="29"/>
      <c r="D21" s="13">
        <f t="shared" si="24"/>
        <v>18000</v>
      </c>
      <c r="E21" s="45"/>
      <c r="F21" s="13"/>
      <c r="G21" s="75">
        <f t="shared" si="25"/>
        <v>18000</v>
      </c>
      <c r="H21" s="75">
        <f t="shared" si="26"/>
        <v>0</v>
      </c>
      <c r="I21" s="75">
        <f t="shared" si="27"/>
        <v>18000</v>
      </c>
      <c r="J21" s="73"/>
      <c r="K21" s="73"/>
      <c r="L21" s="73">
        <f t="shared" si="28"/>
        <v>18000</v>
      </c>
      <c r="M21" s="73">
        <f t="shared" si="29"/>
        <v>0</v>
      </c>
      <c r="N21" s="73">
        <f t="shared" si="30"/>
        <v>18000</v>
      </c>
      <c r="O21" t="s">
        <v>64</v>
      </c>
      <c r="P21" s="2">
        <v>100000</v>
      </c>
      <c r="Q21" s="25">
        <v>100000</v>
      </c>
      <c r="R21" s="13">
        <f>SUM(P21:Q21)</f>
        <v>200000</v>
      </c>
      <c r="S21" s="2"/>
      <c r="T21" s="25"/>
      <c r="U21" s="2">
        <f t="shared" si="32"/>
        <v>100000</v>
      </c>
      <c r="V21" s="2">
        <f>+Q21+T21</f>
        <v>100000</v>
      </c>
      <c r="W21" s="2">
        <f t="shared" si="34"/>
        <v>200000</v>
      </c>
      <c r="X21" s="2"/>
      <c r="Y21" s="2"/>
      <c r="Z21" s="2">
        <f t="shared" ref="Z21" si="37">+U21+X21</f>
        <v>100000</v>
      </c>
      <c r="AA21" s="2">
        <f t="shared" si="35"/>
        <v>100000</v>
      </c>
      <c r="AB21" s="2">
        <f t="shared" si="36"/>
        <v>200000</v>
      </c>
    </row>
    <row r="22" spans="1:28" x14ac:dyDescent="0.2">
      <c r="A22" s="20" t="s">
        <v>8</v>
      </c>
      <c r="B22" s="13">
        <v>1700</v>
      </c>
      <c r="C22" s="29"/>
      <c r="D22" s="13">
        <f t="shared" si="24"/>
        <v>1700</v>
      </c>
      <c r="E22" s="45"/>
      <c r="F22" s="13"/>
      <c r="G22" s="75">
        <f t="shared" si="25"/>
        <v>1700</v>
      </c>
      <c r="H22" s="75">
        <f t="shared" si="26"/>
        <v>0</v>
      </c>
      <c r="I22" s="75">
        <f t="shared" si="27"/>
        <v>1700</v>
      </c>
      <c r="J22" s="73"/>
      <c r="K22" s="73"/>
      <c r="L22" s="73">
        <f t="shared" si="28"/>
        <v>1700</v>
      </c>
      <c r="M22" s="73">
        <f t="shared" si="29"/>
        <v>0</v>
      </c>
      <c r="N22" s="73">
        <f t="shared" si="30"/>
        <v>1700</v>
      </c>
      <c r="O22" t="s">
        <v>53</v>
      </c>
      <c r="P22" s="13">
        <v>1753504</v>
      </c>
      <c r="Q22" s="29">
        <v>2234298</v>
      </c>
      <c r="R22" s="13">
        <f>SUM(P22:Q22)</f>
        <v>3987802</v>
      </c>
      <c r="S22" s="2"/>
      <c r="T22" s="25"/>
      <c r="U22" s="2">
        <f t="shared" si="32"/>
        <v>1753504</v>
      </c>
      <c r="V22" s="2">
        <f t="shared" si="33"/>
        <v>2234298</v>
      </c>
      <c r="W22" s="2">
        <f t="shared" si="34"/>
        <v>3987802</v>
      </c>
      <c r="X22" s="2"/>
      <c r="Y22" s="2"/>
      <c r="Z22" s="2">
        <f t="shared" ref="Z22" si="38">+X22+Y22</f>
        <v>0</v>
      </c>
      <c r="AA22" s="2">
        <f t="shared" si="35"/>
        <v>2234298</v>
      </c>
      <c r="AB22" s="2">
        <f t="shared" ref="AB22" si="39">+W22+Z22</f>
        <v>3987802</v>
      </c>
    </row>
    <row r="23" spans="1:28" x14ac:dyDescent="0.2">
      <c r="A23" s="20" t="s">
        <v>35</v>
      </c>
      <c r="B23" s="13"/>
      <c r="C23" s="29"/>
      <c r="D23" s="13">
        <f t="shared" si="24"/>
        <v>0</v>
      </c>
      <c r="E23" s="45"/>
      <c r="F23" s="13"/>
      <c r="G23" s="75">
        <f t="shared" si="25"/>
        <v>0</v>
      </c>
      <c r="H23" s="75">
        <f t="shared" si="26"/>
        <v>0</v>
      </c>
      <c r="I23" s="75">
        <f t="shared" si="27"/>
        <v>0</v>
      </c>
      <c r="J23" s="73"/>
      <c r="K23" s="73"/>
      <c r="L23" s="73">
        <f t="shared" si="28"/>
        <v>0</v>
      </c>
      <c r="M23" s="73">
        <f t="shared" si="29"/>
        <v>0</v>
      </c>
      <c r="N23" s="73">
        <f t="shared" si="30"/>
        <v>0</v>
      </c>
      <c r="O23" t="s">
        <v>80</v>
      </c>
      <c r="P23" s="2"/>
      <c r="Q23" s="25">
        <v>200000</v>
      </c>
      <c r="R23" s="13">
        <f>SUM(P23:Q23)</f>
        <v>200000</v>
      </c>
      <c r="S23" s="2"/>
      <c r="T23" s="25"/>
      <c r="U23" s="2">
        <f t="shared" ref="U23" si="40">+P23+S23</f>
        <v>0</v>
      </c>
      <c r="V23" s="2">
        <f t="shared" ref="V23" si="41">+Q23+T23</f>
        <v>200000</v>
      </c>
      <c r="W23" s="2">
        <f t="shared" ref="W23" si="42">+U23+V23</f>
        <v>200000</v>
      </c>
      <c r="X23" s="1"/>
      <c r="Y23" s="2"/>
      <c r="Z23" s="2">
        <f t="shared" ref="Z23" si="43">+U23+X23</f>
        <v>0</v>
      </c>
      <c r="AA23" s="2">
        <f t="shared" ref="AA23" si="44">+V23+Y23</f>
        <v>200000</v>
      </c>
      <c r="AB23" s="2">
        <f t="shared" ref="AB23" si="45">+Z23+AA23</f>
        <v>200000</v>
      </c>
    </row>
    <row r="24" spans="1:28" x14ac:dyDescent="0.2">
      <c r="A24" s="20" t="s">
        <v>7</v>
      </c>
      <c r="B24" s="13">
        <v>12500</v>
      </c>
      <c r="C24" s="29"/>
      <c r="D24" s="13">
        <f t="shared" si="24"/>
        <v>12500</v>
      </c>
      <c r="E24" s="13"/>
      <c r="F24" s="27"/>
      <c r="G24" s="75">
        <f t="shared" si="25"/>
        <v>12500</v>
      </c>
      <c r="H24" s="75">
        <f t="shared" si="26"/>
        <v>0</v>
      </c>
      <c r="I24" s="75">
        <f t="shared" si="27"/>
        <v>12500</v>
      </c>
      <c r="J24" s="73"/>
      <c r="K24" s="73"/>
      <c r="L24" s="73">
        <f t="shared" si="28"/>
        <v>12500</v>
      </c>
      <c r="M24" s="73">
        <f t="shared" si="29"/>
        <v>0</v>
      </c>
      <c r="N24" s="73">
        <f t="shared" si="30"/>
        <v>12500</v>
      </c>
      <c r="P24" s="1"/>
      <c r="R24" s="1"/>
      <c r="S24" s="13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">
      <c r="A25" s="1" t="s">
        <v>61</v>
      </c>
      <c r="B25" s="13"/>
      <c r="C25" s="29"/>
      <c r="D25" s="13">
        <f t="shared" si="24"/>
        <v>0</v>
      </c>
      <c r="E25" s="45"/>
      <c r="F25" s="13"/>
      <c r="G25" s="75">
        <f t="shared" si="25"/>
        <v>0</v>
      </c>
      <c r="H25" s="75">
        <f t="shared" si="26"/>
        <v>0</v>
      </c>
      <c r="I25" s="75">
        <f t="shared" si="27"/>
        <v>0</v>
      </c>
      <c r="J25" s="73"/>
      <c r="K25" s="73"/>
      <c r="L25" s="73">
        <f t="shared" si="28"/>
        <v>0</v>
      </c>
      <c r="M25" s="73">
        <f t="shared" si="29"/>
        <v>0</v>
      </c>
      <c r="N25" s="73">
        <f t="shared" si="30"/>
        <v>0</v>
      </c>
      <c r="O25" s="40" t="s">
        <v>4</v>
      </c>
      <c r="P25" s="3">
        <f>4561043+351634</f>
        <v>4912677</v>
      </c>
      <c r="Q25" s="14">
        <v>715351</v>
      </c>
      <c r="R25" s="3">
        <f>SUM(P25:Q25)</f>
        <v>5628028</v>
      </c>
      <c r="S25" s="3"/>
      <c r="T25" s="3"/>
      <c r="U25" s="3">
        <f t="shared" ref="U25" si="46">+P25+S25</f>
        <v>4912677</v>
      </c>
      <c r="V25" s="3">
        <f t="shared" ref="V25" si="47">+Q25+T25</f>
        <v>715351</v>
      </c>
      <c r="W25" s="3">
        <f t="shared" ref="W25" si="48">+U25+V25</f>
        <v>5628028</v>
      </c>
      <c r="X25" s="3"/>
      <c r="Y25" s="3"/>
      <c r="Z25" s="3">
        <f>+U25+X25</f>
        <v>4912677</v>
      </c>
      <c r="AA25" s="3">
        <f>+V25+Y25</f>
        <v>715351</v>
      </c>
      <c r="AB25" s="3">
        <f>+Z25+AA25</f>
        <v>5628028</v>
      </c>
    </row>
    <row r="26" spans="1:28" x14ac:dyDescent="0.2">
      <c r="A26" s="20"/>
      <c r="B26" s="13"/>
      <c r="C26" s="29"/>
      <c r="D26" s="13"/>
      <c r="E26" s="45"/>
      <c r="F26" s="45"/>
      <c r="G26" s="45"/>
      <c r="H26" s="45"/>
      <c r="I26" s="13"/>
      <c r="J26" s="13"/>
      <c r="K26" s="13"/>
      <c r="L26" s="13"/>
      <c r="M26" s="13"/>
      <c r="N26" s="13"/>
      <c r="O26" s="67" t="s">
        <v>54</v>
      </c>
      <c r="P26" s="30"/>
      <c r="Q26" s="31"/>
      <c r="R26" s="30">
        <f>SUM(P26:Q26)</f>
        <v>0</v>
      </c>
      <c r="S26" s="13"/>
      <c r="T26" s="1"/>
      <c r="U26" s="30">
        <f t="shared" ref="U26" si="49">+P26+S26</f>
        <v>0</v>
      </c>
      <c r="V26" s="30">
        <f t="shared" ref="V26" si="50">+Q26+T26</f>
        <v>0</v>
      </c>
      <c r="W26" s="30">
        <f t="shared" ref="W26" si="51">+U26+V26</f>
        <v>0</v>
      </c>
      <c r="X26" s="30"/>
      <c r="Y26" s="30"/>
      <c r="Z26" s="30">
        <f>+U26+X26</f>
        <v>0</v>
      </c>
      <c r="AA26" s="30">
        <f>+V26+Y26</f>
        <v>0</v>
      </c>
      <c r="AB26" s="30">
        <f>+Z26+AA26</f>
        <v>0</v>
      </c>
    </row>
    <row r="27" spans="1:28" x14ac:dyDescent="0.2">
      <c r="A27" s="21" t="s">
        <v>36</v>
      </c>
      <c r="B27" s="3">
        <f>SUM(B28:B37)</f>
        <v>3244137</v>
      </c>
      <c r="C27" s="14">
        <f>SUM(C28:C37)</f>
        <v>127787</v>
      </c>
      <c r="D27" s="3">
        <f>SUM(D28:D37)</f>
        <v>3371924</v>
      </c>
      <c r="E27" s="3">
        <f t="shared" ref="E27:N27" si="52">SUM(E28:E37)</f>
        <v>0</v>
      </c>
      <c r="F27" s="3">
        <f t="shared" si="52"/>
        <v>0</v>
      </c>
      <c r="G27" s="3">
        <f t="shared" si="52"/>
        <v>3244137</v>
      </c>
      <c r="H27" s="3">
        <f t="shared" si="52"/>
        <v>127787</v>
      </c>
      <c r="I27" s="3">
        <f t="shared" si="52"/>
        <v>3371924</v>
      </c>
      <c r="J27" s="3">
        <f t="shared" si="52"/>
        <v>0</v>
      </c>
      <c r="K27" s="3">
        <f t="shared" si="52"/>
        <v>0</v>
      </c>
      <c r="L27" s="3">
        <f t="shared" si="52"/>
        <v>3244137</v>
      </c>
      <c r="M27" s="3">
        <f t="shared" si="52"/>
        <v>127787</v>
      </c>
      <c r="N27" s="3">
        <f t="shared" si="52"/>
        <v>3371924</v>
      </c>
      <c r="P27" s="1"/>
      <c r="R27" s="1"/>
      <c r="S27" s="13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">
      <c r="A28" s="20" t="s">
        <v>37</v>
      </c>
      <c r="B28" s="13"/>
      <c r="C28" s="29"/>
      <c r="D28" s="13">
        <f t="shared" si="24"/>
        <v>0</v>
      </c>
      <c r="E28" s="13"/>
      <c r="F28" s="13"/>
      <c r="G28" s="75">
        <f t="shared" ref="G28" si="53">+B28+E28</f>
        <v>0</v>
      </c>
      <c r="H28" s="75">
        <f t="shared" ref="H28" si="54">+C28+F28</f>
        <v>0</v>
      </c>
      <c r="I28" s="75">
        <f t="shared" ref="I28" si="55">+G28+H28</f>
        <v>0</v>
      </c>
      <c r="J28" s="73"/>
      <c r="K28" s="73"/>
      <c r="L28" s="73">
        <f t="shared" ref="L28" si="56">+G28+J28</f>
        <v>0</v>
      </c>
      <c r="M28" s="73">
        <f t="shared" ref="M28" si="57">+H28+K28</f>
        <v>0</v>
      </c>
      <c r="N28" s="73">
        <f t="shared" ref="N28" si="58">+L28+M28</f>
        <v>0</v>
      </c>
      <c r="O28" s="40" t="s">
        <v>3</v>
      </c>
      <c r="P28" s="3">
        <v>1627918</v>
      </c>
      <c r="Q28" s="14"/>
      <c r="R28" s="3">
        <f>SUM(P28:Q28)</f>
        <v>1627918</v>
      </c>
      <c r="S28" s="3"/>
      <c r="T28" s="3"/>
      <c r="U28" s="3">
        <f t="shared" ref="U28" si="59">+P28+S28</f>
        <v>1627918</v>
      </c>
      <c r="V28" s="3">
        <f t="shared" ref="V28" si="60">+Q28+T28</f>
        <v>0</v>
      </c>
      <c r="W28" s="3">
        <f t="shared" ref="W28" si="61">+U28+V28</f>
        <v>1627918</v>
      </c>
      <c r="X28" s="3"/>
      <c r="Y28" s="3"/>
      <c r="Z28" s="3">
        <f>+U28+X28</f>
        <v>1627918</v>
      </c>
      <c r="AA28" s="3">
        <f>+V28+Y28</f>
        <v>0</v>
      </c>
      <c r="AB28" s="3">
        <f>+Z28+AA28</f>
        <v>1627918</v>
      </c>
    </row>
    <row r="29" spans="1:28" x14ac:dyDescent="0.2">
      <c r="A29" s="20" t="s">
        <v>6</v>
      </c>
      <c r="B29" s="13">
        <f>82946-730</f>
        <v>82216</v>
      </c>
      <c r="C29" s="29">
        <v>730</v>
      </c>
      <c r="D29" s="13">
        <f>SUM(B29:C29)</f>
        <v>82946</v>
      </c>
      <c r="E29" s="13"/>
      <c r="F29" s="13"/>
      <c r="G29" s="75">
        <f t="shared" ref="G29:G37" si="62">+B29+E29</f>
        <v>82216</v>
      </c>
      <c r="H29" s="75">
        <f t="shared" ref="H29:H37" si="63">+C29+F29</f>
        <v>730</v>
      </c>
      <c r="I29" s="75">
        <f t="shared" ref="I29:I37" si="64">+G29+H29</f>
        <v>82946</v>
      </c>
      <c r="J29" s="73"/>
      <c r="K29" s="73"/>
      <c r="L29" s="73">
        <f t="shared" ref="L29:L37" si="65">+G29+J29</f>
        <v>82216</v>
      </c>
      <c r="M29" s="73">
        <f t="shared" ref="M29:M37" si="66">+H29+K29</f>
        <v>730</v>
      </c>
      <c r="N29" s="73">
        <f t="shared" ref="N29:N37" si="67">+L29+M29</f>
        <v>82946</v>
      </c>
      <c r="P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">
      <c r="A30" s="20" t="s">
        <v>38</v>
      </c>
      <c r="B30" s="13">
        <v>38320</v>
      </c>
      <c r="C30" s="29"/>
      <c r="D30" s="13">
        <f t="shared" ref="D30:D37" si="68">SUM(B30:C30)</f>
        <v>38320</v>
      </c>
      <c r="E30" s="45"/>
      <c r="F30" s="13"/>
      <c r="G30" s="75">
        <f t="shared" si="62"/>
        <v>38320</v>
      </c>
      <c r="H30" s="75">
        <f t="shared" si="63"/>
        <v>0</v>
      </c>
      <c r="I30" s="75">
        <f t="shared" si="64"/>
        <v>38320</v>
      </c>
      <c r="J30" s="73"/>
      <c r="K30" s="73"/>
      <c r="L30" s="73">
        <f t="shared" si="65"/>
        <v>38320</v>
      </c>
      <c r="M30" s="73">
        <f t="shared" si="66"/>
        <v>0</v>
      </c>
      <c r="N30" s="73">
        <f t="shared" si="67"/>
        <v>38320</v>
      </c>
      <c r="O30" s="40" t="s">
        <v>26</v>
      </c>
      <c r="P30" s="3">
        <f t="shared" ref="P30:AA30" si="69">SUM(P31:P39)</f>
        <v>25000</v>
      </c>
      <c r="Q30" s="3">
        <f t="shared" si="69"/>
        <v>60000</v>
      </c>
      <c r="R30" s="3">
        <f t="shared" si="69"/>
        <v>85000</v>
      </c>
      <c r="S30" s="3">
        <f t="shared" si="69"/>
        <v>0</v>
      </c>
      <c r="T30" s="3">
        <f t="shared" si="69"/>
        <v>0</v>
      </c>
      <c r="U30" s="3">
        <f t="shared" si="69"/>
        <v>0</v>
      </c>
      <c r="V30" s="3">
        <f t="shared" si="69"/>
        <v>60000</v>
      </c>
      <c r="W30" s="3">
        <f t="shared" si="69"/>
        <v>60000</v>
      </c>
      <c r="X30" s="3">
        <f t="shared" si="69"/>
        <v>0</v>
      </c>
      <c r="Y30" s="3">
        <f t="shared" si="69"/>
        <v>0</v>
      </c>
      <c r="Z30" s="3">
        <f t="shared" si="69"/>
        <v>0</v>
      </c>
      <c r="AA30" s="3">
        <f t="shared" si="69"/>
        <v>60000</v>
      </c>
      <c r="AB30" s="3">
        <f>SUM(AB31:AB39)</f>
        <v>60000</v>
      </c>
    </row>
    <row r="31" spans="1:28" x14ac:dyDescent="0.2">
      <c r="A31" s="20" t="s">
        <v>39</v>
      </c>
      <c r="B31" s="13">
        <v>257235</v>
      </c>
      <c r="C31" s="29"/>
      <c r="D31" s="13">
        <f t="shared" si="68"/>
        <v>257235</v>
      </c>
      <c r="E31" s="45"/>
      <c r="F31" s="13"/>
      <c r="G31" s="75">
        <f t="shared" si="62"/>
        <v>257235</v>
      </c>
      <c r="H31" s="75">
        <f t="shared" si="63"/>
        <v>0</v>
      </c>
      <c r="I31" s="75">
        <f t="shared" si="64"/>
        <v>257235</v>
      </c>
      <c r="J31" s="73"/>
      <c r="K31" s="73"/>
      <c r="L31" s="73">
        <f t="shared" si="65"/>
        <v>257235</v>
      </c>
      <c r="M31" s="73">
        <f t="shared" si="66"/>
        <v>0</v>
      </c>
      <c r="N31" s="73">
        <f t="shared" si="67"/>
        <v>257235</v>
      </c>
      <c r="O31" t="s">
        <v>55</v>
      </c>
      <c r="P31" s="2">
        <v>0</v>
      </c>
      <c r="Q31" s="29"/>
      <c r="R31" s="13">
        <f>SUM(P31:Q31)</f>
        <v>0</v>
      </c>
      <c r="S31" s="13"/>
      <c r="T31" s="1"/>
      <c r="U31" s="2">
        <f t="shared" ref="U31:U33" si="70">+P31+S31</f>
        <v>0</v>
      </c>
      <c r="V31" s="2">
        <f t="shared" ref="V31:V33" si="71">+Q31+T31</f>
        <v>0</v>
      </c>
      <c r="W31" s="2">
        <f t="shared" ref="W31:W33" si="72">+U31+V31</f>
        <v>0</v>
      </c>
      <c r="X31" s="1"/>
      <c r="Y31" s="1"/>
      <c r="Z31" s="2">
        <f>+U31+X31</f>
        <v>0</v>
      </c>
      <c r="AA31" s="2">
        <f>+V31+Y31</f>
        <v>0</v>
      </c>
      <c r="AB31" s="2">
        <f>+Z31+AA31</f>
        <v>0</v>
      </c>
    </row>
    <row r="32" spans="1:28" x14ac:dyDescent="0.2">
      <c r="A32" s="20" t="s">
        <v>40</v>
      </c>
      <c r="B32" s="13">
        <v>83016</v>
      </c>
      <c r="C32" s="29">
        <v>127020</v>
      </c>
      <c r="D32" s="13">
        <f t="shared" si="68"/>
        <v>210036</v>
      </c>
      <c r="E32" s="45"/>
      <c r="F32" s="13"/>
      <c r="G32" s="75">
        <f t="shared" si="62"/>
        <v>83016</v>
      </c>
      <c r="H32" s="75">
        <f t="shared" si="63"/>
        <v>127020</v>
      </c>
      <c r="I32" s="75">
        <f t="shared" si="64"/>
        <v>210036</v>
      </c>
      <c r="J32" s="73"/>
      <c r="K32" s="73"/>
      <c r="L32" s="73">
        <f t="shared" si="65"/>
        <v>83016</v>
      </c>
      <c r="M32" s="73">
        <f t="shared" si="66"/>
        <v>127020</v>
      </c>
      <c r="N32" s="73">
        <f t="shared" si="67"/>
        <v>210036</v>
      </c>
      <c r="O32" t="s">
        <v>56</v>
      </c>
      <c r="P32" s="13">
        <v>25000</v>
      </c>
      <c r="Q32" s="29"/>
      <c r="R32" s="13">
        <f>SUM(P32:Q32)</f>
        <v>25000</v>
      </c>
      <c r="S32" s="13"/>
      <c r="T32" s="1"/>
      <c r="U32" s="2"/>
      <c r="V32" s="2">
        <f t="shared" si="71"/>
        <v>0</v>
      </c>
      <c r="W32" s="2">
        <f t="shared" si="72"/>
        <v>0</v>
      </c>
      <c r="X32" s="1"/>
      <c r="Y32" s="1"/>
      <c r="Z32" s="2">
        <f t="shared" ref="Z32:Z33" si="73">+U32+X32</f>
        <v>0</v>
      </c>
      <c r="AA32" s="2">
        <f t="shared" ref="AA32:AA33" si="74">+V32+Y32</f>
        <v>0</v>
      </c>
      <c r="AB32" s="2">
        <f t="shared" ref="AB32:AB33" si="75">+Z32+AA32</f>
        <v>0</v>
      </c>
    </row>
    <row r="33" spans="1:28" x14ac:dyDescent="0.2">
      <c r="A33" s="28" t="s">
        <v>41</v>
      </c>
      <c r="B33" s="13">
        <f>2202029-37</f>
        <v>2201992</v>
      </c>
      <c r="C33" s="29">
        <v>37</v>
      </c>
      <c r="D33" s="13">
        <f t="shared" si="68"/>
        <v>2202029</v>
      </c>
      <c r="E33" s="45"/>
      <c r="F33" s="13"/>
      <c r="G33" s="75">
        <f t="shared" si="62"/>
        <v>2201992</v>
      </c>
      <c r="H33" s="75">
        <f t="shared" si="63"/>
        <v>37</v>
      </c>
      <c r="I33" s="75">
        <f t="shared" si="64"/>
        <v>2202029</v>
      </c>
      <c r="J33" s="73"/>
      <c r="K33" s="73"/>
      <c r="L33" s="73">
        <f t="shared" si="65"/>
        <v>2201992</v>
      </c>
      <c r="M33" s="73">
        <f t="shared" si="66"/>
        <v>37</v>
      </c>
      <c r="N33" s="73">
        <f t="shared" si="67"/>
        <v>2202029</v>
      </c>
      <c r="O33" t="s">
        <v>79</v>
      </c>
      <c r="P33" s="18"/>
      <c r="Q33" s="29">
        <v>60000</v>
      </c>
      <c r="R33" s="13">
        <f>SUM(P33:Q33)</f>
        <v>60000</v>
      </c>
      <c r="S33" s="1"/>
      <c r="T33" s="1"/>
      <c r="U33" s="2">
        <f t="shared" si="70"/>
        <v>0</v>
      </c>
      <c r="V33" s="2">
        <f t="shared" si="71"/>
        <v>60000</v>
      </c>
      <c r="W33" s="2">
        <f t="shared" si="72"/>
        <v>60000</v>
      </c>
      <c r="X33" s="1"/>
      <c r="Y33" s="1"/>
      <c r="Z33" s="2">
        <f t="shared" si="73"/>
        <v>0</v>
      </c>
      <c r="AA33" s="2">
        <f t="shared" si="74"/>
        <v>60000</v>
      </c>
      <c r="AB33" s="2">
        <f t="shared" si="75"/>
        <v>60000</v>
      </c>
    </row>
    <row r="34" spans="1:28" x14ac:dyDescent="0.2">
      <c r="A34" s="28" t="s">
        <v>42</v>
      </c>
      <c r="B34" s="13">
        <v>354019</v>
      </c>
      <c r="C34" s="29"/>
      <c r="D34" s="13">
        <f t="shared" si="68"/>
        <v>354019</v>
      </c>
      <c r="E34" s="45"/>
      <c r="F34" s="13"/>
      <c r="G34" s="75">
        <f t="shared" si="62"/>
        <v>354019</v>
      </c>
      <c r="H34" s="75">
        <f t="shared" si="63"/>
        <v>0</v>
      </c>
      <c r="I34" s="75">
        <f t="shared" si="64"/>
        <v>354019</v>
      </c>
      <c r="J34" s="73"/>
      <c r="K34" s="73"/>
      <c r="L34" s="73">
        <f t="shared" si="65"/>
        <v>354019</v>
      </c>
      <c r="M34" s="73">
        <f t="shared" si="66"/>
        <v>0</v>
      </c>
      <c r="N34" s="73">
        <f t="shared" si="67"/>
        <v>354019</v>
      </c>
      <c r="O34" s="83" t="s">
        <v>84</v>
      </c>
      <c r="P34" s="3"/>
      <c r="Q34" s="14"/>
      <c r="R34" s="3"/>
      <c r="S34" s="1"/>
      <c r="T34" s="1"/>
      <c r="U34" s="1"/>
      <c r="V34" s="1"/>
      <c r="W34" s="1"/>
      <c r="X34" s="1"/>
      <c r="Y34" s="1"/>
      <c r="Z34" s="2">
        <f t="shared" ref="Z34:Z39" si="76">+U34+X34</f>
        <v>0</v>
      </c>
      <c r="AA34" s="2">
        <f t="shared" ref="AA34:AA39" si="77">+V34+Y34</f>
        <v>0</v>
      </c>
      <c r="AB34" s="2">
        <f t="shared" ref="AB34:AB39" si="78">+Z34+AA34</f>
        <v>0</v>
      </c>
    </row>
    <row r="35" spans="1:28" x14ac:dyDescent="0.2">
      <c r="A35" s="28" t="s">
        <v>43</v>
      </c>
      <c r="B35" s="13">
        <v>227339</v>
      </c>
      <c r="C35" s="29"/>
      <c r="D35" s="13">
        <f t="shared" si="68"/>
        <v>227339</v>
      </c>
      <c r="E35" s="45"/>
      <c r="F35" s="13"/>
      <c r="G35" s="75">
        <f t="shared" si="62"/>
        <v>227339</v>
      </c>
      <c r="H35" s="75">
        <f t="shared" si="63"/>
        <v>0</v>
      </c>
      <c r="I35" s="75">
        <f t="shared" si="64"/>
        <v>227339</v>
      </c>
      <c r="J35" s="73"/>
      <c r="K35" s="73"/>
      <c r="L35" s="73">
        <f t="shared" si="65"/>
        <v>227339</v>
      </c>
      <c r="M35" s="73">
        <f t="shared" si="66"/>
        <v>0</v>
      </c>
      <c r="N35" s="73">
        <f t="shared" si="67"/>
        <v>227339</v>
      </c>
      <c r="O35" s="84"/>
      <c r="P35" s="13"/>
      <c r="Q35" s="14"/>
      <c r="R35" s="3"/>
      <c r="S35" s="1"/>
      <c r="T35" s="1"/>
      <c r="U35" s="1"/>
      <c r="V35" s="1"/>
      <c r="W35" s="1"/>
      <c r="X35" s="2"/>
      <c r="Y35" s="1"/>
      <c r="Z35" s="2">
        <f t="shared" si="76"/>
        <v>0</v>
      </c>
      <c r="AA35" s="2">
        <f t="shared" si="77"/>
        <v>0</v>
      </c>
      <c r="AB35" s="2">
        <f t="shared" si="78"/>
        <v>0</v>
      </c>
    </row>
    <row r="36" spans="1:28" x14ac:dyDescent="0.2">
      <c r="A36" s="28" t="s">
        <v>44</v>
      </c>
      <c r="B36" s="2"/>
      <c r="C36" s="14"/>
      <c r="D36" s="13">
        <f t="shared" si="68"/>
        <v>0</v>
      </c>
      <c r="E36" s="45"/>
      <c r="F36" s="13"/>
      <c r="G36" s="75">
        <f t="shared" si="62"/>
        <v>0</v>
      </c>
      <c r="H36" s="75">
        <f t="shared" si="63"/>
        <v>0</v>
      </c>
      <c r="I36" s="75">
        <f t="shared" si="64"/>
        <v>0</v>
      </c>
      <c r="J36" s="73"/>
      <c r="K36" s="73"/>
      <c r="L36" s="73">
        <f t="shared" si="65"/>
        <v>0</v>
      </c>
      <c r="M36" s="73">
        <f t="shared" si="66"/>
        <v>0</v>
      </c>
      <c r="N36" s="73">
        <f t="shared" si="67"/>
        <v>0</v>
      </c>
      <c r="O36" s="84"/>
      <c r="P36" s="3"/>
      <c r="Q36" s="14"/>
      <c r="R36" s="3"/>
      <c r="S36" s="1"/>
      <c r="T36" s="1"/>
      <c r="U36" s="1"/>
      <c r="V36" s="1"/>
      <c r="W36" s="1"/>
      <c r="X36" s="2"/>
      <c r="Y36" s="1"/>
      <c r="Z36" s="2">
        <f t="shared" si="76"/>
        <v>0</v>
      </c>
      <c r="AA36" s="2">
        <f t="shared" si="77"/>
        <v>0</v>
      </c>
      <c r="AB36" s="2">
        <f t="shared" si="78"/>
        <v>0</v>
      </c>
    </row>
    <row r="37" spans="1:28" x14ac:dyDescent="0.2">
      <c r="A37" s="28" t="s">
        <v>45</v>
      </c>
      <c r="B37" s="13"/>
      <c r="C37" s="29"/>
      <c r="D37" s="13">
        <f t="shared" si="68"/>
        <v>0</v>
      </c>
      <c r="E37" s="45"/>
      <c r="F37" s="13"/>
      <c r="G37" s="75">
        <f t="shared" si="62"/>
        <v>0</v>
      </c>
      <c r="H37" s="75">
        <f t="shared" si="63"/>
        <v>0</v>
      </c>
      <c r="I37" s="75">
        <f t="shared" si="64"/>
        <v>0</v>
      </c>
      <c r="J37" s="73"/>
      <c r="K37" s="73"/>
      <c r="L37" s="73">
        <f t="shared" si="65"/>
        <v>0</v>
      </c>
      <c r="M37" s="73">
        <f t="shared" si="66"/>
        <v>0</v>
      </c>
      <c r="N37" s="73">
        <f t="shared" si="67"/>
        <v>0</v>
      </c>
      <c r="O37" s="84"/>
      <c r="P37" s="3"/>
      <c r="Q37" s="14"/>
      <c r="R37" s="3"/>
      <c r="S37" s="1"/>
      <c r="T37" s="1"/>
      <c r="U37" s="1"/>
      <c r="V37" s="1"/>
      <c r="W37" s="1"/>
      <c r="X37" s="2"/>
      <c r="Y37" s="1"/>
      <c r="Z37" s="2">
        <f t="shared" si="76"/>
        <v>0</v>
      </c>
      <c r="AA37" s="2">
        <f t="shared" si="77"/>
        <v>0</v>
      </c>
      <c r="AB37" s="2">
        <f t="shared" si="78"/>
        <v>0</v>
      </c>
    </row>
    <row r="38" spans="1:28" x14ac:dyDescent="0.2">
      <c r="A38" s="20"/>
      <c r="B38" s="13"/>
      <c r="C38" s="29"/>
      <c r="D38" s="13"/>
      <c r="E38" s="45"/>
      <c r="F38" s="45"/>
      <c r="G38" s="45"/>
      <c r="H38" s="45"/>
      <c r="I38" s="45"/>
      <c r="J38" s="13"/>
      <c r="K38" s="13"/>
      <c r="L38" s="13"/>
      <c r="M38" s="13"/>
      <c r="N38" s="13"/>
      <c r="O38" s="84"/>
      <c r="P38" s="3"/>
      <c r="Q38" s="14"/>
      <c r="R38" s="3"/>
      <c r="S38" s="1"/>
      <c r="T38" s="1"/>
      <c r="U38" s="1"/>
      <c r="V38" s="1"/>
      <c r="W38" s="1"/>
      <c r="X38" s="2"/>
      <c r="Y38" s="1"/>
      <c r="Z38" s="2">
        <f t="shared" si="76"/>
        <v>0</v>
      </c>
      <c r="AA38" s="2">
        <f t="shared" si="77"/>
        <v>0</v>
      </c>
      <c r="AB38" s="2">
        <f t="shared" si="78"/>
        <v>0</v>
      </c>
    </row>
    <row r="39" spans="1:28" x14ac:dyDescent="0.2">
      <c r="A39" s="21" t="s">
        <v>46</v>
      </c>
      <c r="B39" s="3">
        <f>SUM(B40:B40)</f>
        <v>8043588</v>
      </c>
      <c r="C39" s="3">
        <f>SUM(C40:C40)</f>
        <v>0</v>
      </c>
      <c r="D39" s="3">
        <f>SUM(D40:D40)</f>
        <v>8043588</v>
      </c>
      <c r="E39" s="3">
        <f t="shared" ref="E39:N39" si="79">SUM(E40:E40)</f>
        <v>0</v>
      </c>
      <c r="F39" s="3">
        <f t="shared" si="79"/>
        <v>0</v>
      </c>
      <c r="G39" s="3">
        <f t="shared" si="79"/>
        <v>8043588</v>
      </c>
      <c r="H39" s="3">
        <f t="shared" si="79"/>
        <v>0</v>
      </c>
      <c r="I39" s="3">
        <f t="shared" si="79"/>
        <v>8043588</v>
      </c>
      <c r="J39" s="3">
        <f t="shared" si="79"/>
        <v>0</v>
      </c>
      <c r="K39" s="3">
        <f t="shared" si="79"/>
        <v>0</v>
      </c>
      <c r="L39" s="3">
        <f t="shared" si="79"/>
        <v>8043588</v>
      </c>
      <c r="M39" s="3">
        <f t="shared" si="79"/>
        <v>0</v>
      </c>
      <c r="N39" s="3">
        <f t="shared" si="79"/>
        <v>8043588</v>
      </c>
      <c r="O39" s="85"/>
      <c r="P39" s="3"/>
      <c r="Q39" s="14"/>
      <c r="R39" s="3"/>
      <c r="S39" s="1"/>
      <c r="T39" s="1"/>
      <c r="U39" s="1"/>
      <c r="V39" s="1"/>
      <c r="W39" s="1"/>
      <c r="X39" s="2"/>
      <c r="Y39" s="1"/>
      <c r="Z39" s="2">
        <f t="shared" si="76"/>
        <v>0</v>
      </c>
      <c r="AA39" s="2">
        <f t="shared" si="77"/>
        <v>0</v>
      </c>
      <c r="AB39" s="2">
        <f t="shared" si="78"/>
        <v>0</v>
      </c>
    </row>
    <row r="40" spans="1:28" x14ac:dyDescent="0.2">
      <c r="A40" s="28" t="s">
        <v>47</v>
      </c>
      <c r="B40" s="13">
        <v>8043588</v>
      </c>
      <c r="C40" s="29"/>
      <c r="D40" s="13">
        <f>SUM(B40:C40)</f>
        <v>8043588</v>
      </c>
      <c r="E40" s="45"/>
      <c r="F40" s="13"/>
      <c r="G40" s="75">
        <f t="shared" ref="G40" si="80">+B40+E40</f>
        <v>8043588</v>
      </c>
      <c r="H40" s="75">
        <f t="shared" ref="H40" si="81">+C40+F40</f>
        <v>0</v>
      </c>
      <c r="I40" s="75">
        <f t="shared" ref="I40" si="82">+G40+H40</f>
        <v>8043588</v>
      </c>
      <c r="J40" s="73"/>
      <c r="K40" s="73"/>
      <c r="L40" s="73">
        <f t="shared" ref="L40" si="83">+G40+J40</f>
        <v>8043588</v>
      </c>
      <c r="M40" s="73">
        <f t="shared" ref="M40" si="84">+H40+K40</f>
        <v>0</v>
      </c>
      <c r="N40" s="73">
        <f t="shared" ref="N40" si="85">+L40+M40</f>
        <v>8043588</v>
      </c>
      <c r="P40" s="3"/>
      <c r="Q40" s="14"/>
      <c r="R40" s="3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">
      <c r="A41" s="20" t="s">
        <v>85</v>
      </c>
      <c r="B41" s="13"/>
      <c r="C41" s="29"/>
      <c r="D41" s="13"/>
      <c r="E41" s="45"/>
      <c r="F41" s="45"/>
      <c r="G41" s="45"/>
      <c r="H41" s="45"/>
      <c r="I41" s="13"/>
      <c r="J41" s="13"/>
      <c r="K41" s="13"/>
      <c r="L41" s="13"/>
      <c r="M41" s="13"/>
      <c r="N41" s="13"/>
      <c r="O41" s="68" t="s">
        <v>5</v>
      </c>
      <c r="P41" s="3">
        <f>SUM(P42:P44)</f>
        <v>1455269</v>
      </c>
      <c r="Q41" s="14">
        <f>SUM(Q42:Q44)</f>
        <v>0</v>
      </c>
      <c r="R41" s="3">
        <f>SUM(R42:R44)</f>
        <v>1455269</v>
      </c>
      <c r="S41" s="3">
        <f t="shared" ref="S41:AB41" si="86">SUM(S42:S44)</f>
        <v>0</v>
      </c>
      <c r="T41" s="3">
        <f t="shared" si="86"/>
        <v>0</v>
      </c>
      <c r="U41" s="3">
        <f t="shared" si="86"/>
        <v>1455269</v>
      </c>
      <c r="V41" s="3">
        <f t="shared" si="86"/>
        <v>0</v>
      </c>
      <c r="W41" s="3">
        <f t="shared" si="86"/>
        <v>1455269</v>
      </c>
      <c r="X41" s="3">
        <f t="shared" si="86"/>
        <v>0</v>
      </c>
      <c r="Y41" s="3">
        <f t="shared" si="86"/>
        <v>0</v>
      </c>
      <c r="Z41" s="3">
        <f t="shared" si="86"/>
        <v>1455269</v>
      </c>
      <c r="AA41" s="3">
        <f t="shared" si="86"/>
        <v>0</v>
      </c>
      <c r="AB41" s="3">
        <f t="shared" si="86"/>
        <v>1455269</v>
      </c>
    </row>
    <row r="42" spans="1:28" x14ac:dyDescent="0.2">
      <c r="A42" s="21" t="s">
        <v>48</v>
      </c>
      <c r="B42" s="3">
        <f>SUM(B43)</f>
        <v>0</v>
      </c>
      <c r="C42" s="14">
        <f>SUM(C43)</f>
        <v>0</v>
      </c>
      <c r="D42" s="3">
        <f>SUM(D43)</f>
        <v>0</v>
      </c>
      <c r="E42" s="3">
        <f t="shared" ref="E42:N42" si="87">SUM(E43)</f>
        <v>0</v>
      </c>
      <c r="F42" s="3">
        <f t="shared" si="87"/>
        <v>0</v>
      </c>
      <c r="G42" s="3">
        <f t="shared" si="87"/>
        <v>0</v>
      </c>
      <c r="H42" s="3">
        <f t="shared" si="87"/>
        <v>0</v>
      </c>
      <c r="I42" s="3">
        <f t="shared" si="87"/>
        <v>0</v>
      </c>
      <c r="J42" s="3">
        <f t="shared" si="87"/>
        <v>0</v>
      </c>
      <c r="K42" s="3">
        <f t="shared" si="87"/>
        <v>0</v>
      </c>
      <c r="L42" s="3">
        <f t="shared" si="87"/>
        <v>0</v>
      </c>
      <c r="M42" s="3">
        <f t="shared" si="87"/>
        <v>0</v>
      </c>
      <c r="N42" s="3">
        <f t="shared" si="87"/>
        <v>0</v>
      </c>
      <c r="O42" s="48" t="s">
        <v>9</v>
      </c>
      <c r="P42" s="2">
        <f>1455269-40000</f>
        <v>1415269</v>
      </c>
      <c r="Q42" s="25"/>
      <c r="R42" s="13">
        <f>SUM(P42:Q42)</f>
        <v>1415269</v>
      </c>
      <c r="S42" s="13"/>
      <c r="T42" s="1"/>
      <c r="U42" s="2">
        <f t="shared" ref="U42" si="88">+P42+S42</f>
        <v>1415269</v>
      </c>
      <c r="V42" s="2">
        <f t="shared" ref="V42" si="89">+Q42+T42</f>
        <v>0</v>
      </c>
      <c r="W42" s="2">
        <f t="shared" ref="W42" si="90">+U42+V42</f>
        <v>1415269</v>
      </c>
      <c r="X42" s="2"/>
      <c r="Y42" s="1"/>
      <c r="Z42" s="2">
        <f t="shared" ref="Z42" si="91">+U42+X42</f>
        <v>1415269</v>
      </c>
      <c r="AA42" s="2">
        <f t="shared" ref="AA42" si="92">+V42+Y42</f>
        <v>0</v>
      </c>
      <c r="AB42" s="2">
        <f t="shared" ref="AB42" si="93">+Z42+AA42</f>
        <v>1415269</v>
      </c>
    </row>
    <row r="43" spans="1:28" x14ac:dyDescent="0.2">
      <c r="A43" s="20" t="s">
        <v>49</v>
      </c>
      <c r="B43" s="13"/>
      <c r="C43" s="29"/>
      <c r="D43" s="13">
        <f>SUM(B43:C43)</f>
        <v>0</v>
      </c>
      <c r="E43" s="45"/>
      <c r="F43" s="13"/>
      <c r="G43" s="75">
        <f t="shared" ref="G43" si="94">+B43+E43</f>
        <v>0</v>
      </c>
      <c r="H43" s="75">
        <f t="shared" ref="H43" si="95">+C43+F43</f>
        <v>0</v>
      </c>
      <c r="I43" s="75">
        <f t="shared" ref="I43" si="96">+G43+H43</f>
        <v>0</v>
      </c>
      <c r="J43" s="73"/>
      <c r="K43" s="73"/>
      <c r="L43" s="73">
        <f t="shared" ref="L43" si="97">+G43+J43</f>
        <v>0</v>
      </c>
      <c r="M43" s="73">
        <f t="shared" ref="M43" si="98">+H43+K43</f>
        <v>0</v>
      </c>
      <c r="N43" s="73">
        <f t="shared" ref="N43" si="99">+L43+M43</f>
        <v>0</v>
      </c>
      <c r="O43" s="48" t="s">
        <v>10</v>
      </c>
      <c r="P43" s="2">
        <v>40000</v>
      </c>
      <c r="Q43" s="25"/>
      <c r="R43" s="13">
        <f>SUM(P43:Q43)</f>
        <v>40000</v>
      </c>
      <c r="S43" s="13"/>
      <c r="T43" s="1"/>
      <c r="U43" s="2">
        <f t="shared" ref="U43:U44" si="100">+P43+S43</f>
        <v>40000</v>
      </c>
      <c r="V43" s="2">
        <f t="shared" ref="V43:V44" si="101">+Q43+T43</f>
        <v>0</v>
      </c>
      <c r="W43" s="2">
        <f t="shared" ref="W43:W44" si="102">+U43+V43</f>
        <v>40000</v>
      </c>
      <c r="X43" s="2"/>
      <c r="Y43" s="1"/>
      <c r="Z43" s="2">
        <f t="shared" ref="Z43:Z44" si="103">+U43+X43</f>
        <v>40000</v>
      </c>
      <c r="AA43" s="2">
        <f t="shared" ref="AA43:AA44" si="104">+V43+Y43</f>
        <v>0</v>
      </c>
      <c r="AB43" s="2">
        <f t="shared" ref="AB43:AB44" si="105">+Z43+AA43</f>
        <v>40000</v>
      </c>
    </row>
    <row r="44" spans="1:28" x14ac:dyDescent="0.2">
      <c r="A44" s="21"/>
      <c r="B44" s="3"/>
      <c r="C44" s="14"/>
      <c r="D44" s="3"/>
      <c r="E44" s="8"/>
      <c r="F44" s="8"/>
      <c r="G44" s="8"/>
      <c r="H44" s="8"/>
      <c r="I44" s="3"/>
      <c r="J44" s="3"/>
      <c r="K44" s="3"/>
      <c r="L44" s="3"/>
      <c r="M44" s="3"/>
      <c r="N44" s="3"/>
      <c r="O44" s="48"/>
      <c r="P44" s="2"/>
      <c r="Q44" s="25"/>
      <c r="R44" s="13">
        <f>SUM(P44:Q44)</f>
        <v>0</v>
      </c>
      <c r="S44" s="1"/>
      <c r="T44" s="1"/>
      <c r="U44" s="2">
        <f t="shared" si="100"/>
        <v>0</v>
      </c>
      <c r="V44" s="2">
        <f t="shared" si="101"/>
        <v>0</v>
      </c>
      <c r="W44" s="2">
        <f t="shared" si="102"/>
        <v>0</v>
      </c>
      <c r="X44" s="2"/>
      <c r="Y44" s="1"/>
      <c r="Z44" s="2">
        <f t="shared" si="103"/>
        <v>0</v>
      </c>
      <c r="AA44" s="2">
        <f t="shared" si="104"/>
        <v>0</v>
      </c>
      <c r="AB44" s="2">
        <f t="shared" si="105"/>
        <v>0</v>
      </c>
    </row>
    <row r="45" spans="1:28" x14ac:dyDescent="0.2">
      <c r="A45" s="21" t="s">
        <v>50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N45" si="106">SUM(E46)</f>
        <v>0</v>
      </c>
      <c r="F45" s="3">
        <f t="shared" si="106"/>
        <v>0</v>
      </c>
      <c r="G45" s="3">
        <f t="shared" si="106"/>
        <v>0</v>
      </c>
      <c r="H45" s="3">
        <f t="shared" si="106"/>
        <v>0</v>
      </c>
      <c r="I45" s="3">
        <f t="shared" si="106"/>
        <v>0</v>
      </c>
      <c r="J45" s="3">
        <f t="shared" si="106"/>
        <v>0</v>
      </c>
      <c r="K45" s="3">
        <f t="shared" si="106"/>
        <v>0</v>
      </c>
      <c r="L45" s="3">
        <f t="shared" si="106"/>
        <v>0</v>
      </c>
      <c r="M45" s="3">
        <f t="shared" si="106"/>
        <v>0</v>
      </c>
      <c r="N45" s="3">
        <f t="shared" si="106"/>
        <v>0</v>
      </c>
      <c r="O45" s="40"/>
      <c r="P45" s="2"/>
      <c r="Q45" s="25"/>
      <c r="R45" s="3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">
      <c r="A46" s="20" t="s">
        <v>51</v>
      </c>
      <c r="B46" s="13"/>
      <c r="C46" s="29"/>
      <c r="D46" s="13">
        <f>SUM(B46:C46)</f>
        <v>0</v>
      </c>
      <c r="E46" s="45"/>
      <c r="F46" s="13"/>
      <c r="G46" s="75">
        <f t="shared" ref="G46" si="107">+B46+E46</f>
        <v>0</v>
      </c>
      <c r="H46" s="75">
        <f t="shared" ref="H46" si="108">+C46+F46</f>
        <v>0</v>
      </c>
      <c r="I46" s="75">
        <f t="shared" ref="I46" si="109">+G46+H46</f>
        <v>0</v>
      </c>
      <c r="J46" s="73"/>
      <c r="K46" s="73"/>
      <c r="L46" s="73">
        <f t="shared" ref="L46" si="110">+G46+J46</f>
        <v>0</v>
      </c>
      <c r="M46" s="73">
        <f t="shared" ref="M46" si="111">+H46+K46</f>
        <v>0</v>
      </c>
      <c r="N46" s="73">
        <f t="shared" ref="N46" si="112">+L46+M46</f>
        <v>0</v>
      </c>
      <c r="O46" s="40"/>
      <c r="P46" s="2"/>
      <c r="Q46" s="25"/>
      <c r="R46" s="3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">
      <c r="A47" s="1"/>
      <c r="B47" s="2"/>
      <c r="C47" s="2"/>
      <c r="D47" s="3"/>
      <c r="E47" s="8"/>
      <c r="F47" s="8"/>
      <c r="G47" s="8"/>
      <c r="H47" s="8"/>
      <c r="I47" s="33"/>
      <c r="J47" s="3"/>
      <c r="K47" s="3"/>
      <c r="L47" s="3"/>
      <c r="M47" s="3"/>
      <c r="N47" s="3"/>
      <c r="O47" s="40"/>
      <c r="P47" s="2"/>
      <c r="Q47" s="25"/>
      <c r="R47" s="3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2">
      <c r="A48" s="6" t="s">
        <v>17</v>
      </c>
      <c r="B48" s="7">
        <f>SUM(B7,B12,B16,B27,B39,B42,B45)</f>
        <v>24619844</v>
      </c>
      <c r="C48" s="7">
        <f>SUM(C7,C12,C16,C27,C39,C42,C45)</f>
        <v>136950</v>
      </c>
      <c r="D48" s="7">
        <f>SUM(D7,D12,D16,D27,D39,D42,D45)</f>
        <v>24756794</v>
      </c>
      <c r="E48" s="7">
        <f t="shared" ref="E48:N48" si="113">SUM(E7,E12,E16,E27,E39,E42,E45)</f>
        <v>0</v>
      </c>
      <c r="F48" s="7">
        <f t="shared" si="113"/>
        <v>0</v>
      </c>
      <c r="G48" s="7">
        <f t="shared" si="113"/>
        <v>24619844</v>
      </c>
      <c r="H48" s="7">
        <f t="shared" si="113"/>
        <v>136950</v>
      </c>
      <c r="I48" s="7">
        <f t="shared" si="113"/>
        <v>24756794</v>
      </c>
      <c r="J48" s="7">
        <f t="shared" si="113"/>
        <v>0</v>
      </c>
      <c r="K48" s="7">
        <f t="shared" si="113"/>
        <v>0</v>
      </c>
      <c r="L48" s="7">
        <f t="shared" si="113"/>
        <v>24619844</v>
      </c>
      <c r="M48" s="7">
        <f t="shared" si="113"/>
        <v>136950</v>
      </c>
      <c r="N48" s="7">
        <f t="shared" si="113"/>
        <v>24756794</v>
      </c>
      <c r="O48" s="70" t="s">
        <v>20</v>
      </c>
      <c r="P48" s="5">
        <f>SUM(P7,P9,P11,P16,P18,P25,P28,P30,P41)</f>
        <v>19009249</v>
      </c>
      <c r="Q48" s="38">
        <f>SUM(Q7,Q9,Q11,Q16,Q18,Q25,Q28,Q30,Q41)</f>
        <v>4107412</v>
      </c>
      <c r="R48" s="5">
        <f>SUM(R7,R9,R11,R16,R18,R25,R28,R30,R41)</f>
        <v>23116661</v>
      </c>
      <c r="S48" s="5">
        <f t="shared" ref="S48:AB48" si="114">SUM(S7,S9,S11,S16,S18,S25,S28,S30,S41)</f>
        <v>0</v>
      </c>
      <c r="T48" s="5">
        <f t="shared" si="114"/>
        <v>0</v>
      </c>
      <c r="U48" s="5">
        <f t="shared" si="114"/>
        <v>18984249</v>
      </c>
      <c r="V48" s="5">
        <f t="shared" si="114"/>
        <v>4107412</v>
      </c>
      <c r="W48" s="5">
        <f t="shared" si="114"/>
        <v>23091661</v>
      </c>
      <c r="X48" s="5">
        <f t="shared" si="114"/>
        <v>0</v>
      </c>
      <c r="Y48" s="5">
        <f t="shared" si="114"/>
        <v>0</v>
      </c>
      <c r="Z48" s="5">
        <f t="shared" si="114"/>
        <v>17230745</v>
      </c>
      <c r="AA48" s="5">
        <f t="shared" si="114"/>
        <v>4107412</v>
      </c>
      <c r="AB48" s="5">
        <f t="shared" si="114"/>
        <v>23091661</v>
      </c>
    </row>
    <row r="49" spans="1:28" x14ac:dyDescent="0.2">
      <c r="A49" s="15" t="s">
        <v>18</v>
      </c>
      <c r="B49" s="3">
        <f>SUM(B50,B56:B57)</f>
        <v>4429773</v>
      </c>
      <c r="C49" s="3">
        <f>SUM(C50,C56:C57)</f>
        <v>500000</v>
      </c>
      <c r="D49" s="3">
        <f>SUM(D50,D56:D57)</f>
        <v>4929773</v>
      </c>
      <c r="E49" s="3">
        <f>SUM(E50,E56:E58)</f>
        <v>0</v>
      </c>
      <c r="F49" s="3">
        <f t="shared" ref="F49:N49" si="115">SUM(F50,F56:F58)</f>
        <v>0</v>
      </c>
      <c r="G49" s="3">
        <f t="shared" si="115"/>
        <v>4429773</v>
      </c>
      <c r="H49" s="3">
        <f t="shared" si="115"/>
        <v>500000</v>
      </c>
      <c r="I49" s="3">
        <f t="shared" si="115"/>
        <v>4929773</v>
      </c>
      <c r="J49" s="3">
        <f t="shared" si="115"/>
        <v>0</v>
      </c>
      <c r="K49" s="3">
        <f t="shared" si="115"/>
        <v>0</v>
      </c>
      <c r="L49" s="3">
        <f t="shared" si="115"/>
        <v>4429773</v>
      </c>
      <c r="M49" s="3">
        <f t="shared" si="115"/>
        <v>500000</v>
      </c>
      <c r="N49" s="3">
        <f t="shared" si="115"/>
        <v>4929773</v>
      </c>
      <c r="O49" s="40" t="s">
        <v>57</v>
      </c>
      <c r="P49" s="10">
        <f>SUM(P50,P56:P57)</f>
        <v>2416265</v>
      </c>
      <c r="Q49" s="87">
        <f>SUM(Q50,Q56:Q57)</f>
        <v>0</v>
      </c>
      <c r="R49" s="10">
        <f>SUM(R50,R56:R57)</f>
        <v>2416265</v>
      </c>
      <c r="S49" s="10">
        <f t="shared" ref="S49:AB49" si="116">SUM(S50,S56:S57)</f>
        <v>0</v>
      </c>
      <c r="T49" s="10">
        <f t="shared" si="116"/>
        <v>0</v>
      </c>
      <c r="U49" s="10">
        <f t="shared" si="116"/>
        <v>2416265</v>
      </c>
      <c r="V49" s="10">
        <f t="shared" si="116"/>
        <v>0</v>
      </c>
      <c r="W49" s="10">
        <f t="shared" si="116"/>
        <v>2416265</v>
      </c>
      <c r="X49" s="10">
        <f t="shared" si="116"/>
        <v>0</v>
      </c>
      <c r="Y49" s="10">
        <f t="shared" si="116"/>
        <v>0</v>
      </c>
      <c r="Z49" s="10">
        <f t="shared" si="116"/>
        <v>2416265</v>
      </c>
      <c r="AA49" s="10">
        <f t="shared" si="116"/>
        <v>0</v>
      </c>
      <c r="AB49" s="10">
        <f t="shared" si="116"/>
        <v>2416265</v>
      </c>
    </row>
    <row r="50" spans="1:28" x14ac:dyDescent="0.2">
      <c r="A50" s="22" t="s">
        <v>62</v>
      </c>
      <c r="B50" s="46">
        <f t="shared" ref="B50:C50" si="117">SUM(B51:B55)</f>
        <v>2429773</v>
      </c>
      <c r="C50" s="46">
        <f t="shared" si="117"/>
        <v>500000</v>
      </c>
      <c r="D50" s="46">
        <f>SUM(D51:D55)</f>
        <v>2929773</v>
      </c>
      <c r="E50" s="45"/>
      <c r="F50" s="13"/>
      <c r="G50" s="75">
        <f t="shared" ref="G50" si="118">+B50+E50</f>
        <v>2429773</v>
      </c>
      <c r="H50" s="75">
        <f t="shared" ref="H50" si="119">+C50+F50</f>
        <v>500000</v>
      </c>
      <c r="I50" s="75">
        <f t="shared" ref="I50" si="120">+G50+H50</f>
        <v>2929773</v>
      </c>
      <c r="J50" s="73"/>
      <c r="K50" s="73"/>
      <c r="L50" s="73">
        <f t="shared" ref="L50" si="121">+G50+J50</f>
        <v>2429773</v>
      </c>
      <c r="M50" s="73">
        <f t="shared" ref="M50" si="122">+H50+K50</f>
        <v>500000</v>
      </c>
      <c r="N50" s="73">
        <f t="shared" ref="N50" si="123">+L50+M50</f>
        <v>2929773</v>
      </c>
      <c r="O50" s="80" t="s">
        <v>63</v>
      </c>
      <c r="P50" s="13">
        <f>SUM(P51:P55)</f>
        <v>319034</v>
      </c>
      <c r="Q50" s="13">
        <f>SUM(Q51:Q55)</f>
        <v>0</v>
      </c>
      <c r="R50" s="13">
        <f>SUM(R51:R55)</f>
        <v>319034</v>
      </c>
      <c r="S50" s="13"/>
      <c r="T50" s="1"/>
      <c r="U50" s="2">
        <f t="shared" ref="U50" si="124">+P50+S50</f>
        <v>319034</v>
      </c>
      <c r="V50" s="2">
        <f t="shared" ref="V50" si="125">+Q50+T50</f>
        <v>0</v>
      </c>
      <c r="W50" s="2">
        <f t="shared" ref="W50" si="126">+U50+V50</f>
        <v>319034</v>
      </c>
      <c r="X50" s="2"/>
      <c r="Y50" s="1"/>
      <c r="Z50" s="2">
        <f t="shared" ref="Z50" si="127">+U50+X50</f>
        <v>319034</v>
      </c>
      <c r="AA50" s="2">
        <f t="shared" ref="AA50" si="128">+V50+Y50</f>
        <v>0</v>
      </c>
      <c r="AB50" s="2">
        <f t="shared" ref="AB50" si="129">+Z50+AA50</f>
        <v>319034</v>
      </c>
    </row>
    <row r="51" spans="1:28" x14ac:dyDescent="0.2">
      <c r="A51" s="49" t="s">
        <v>72</v>
      </c>
      <c r="B51" s="30"/>
      <c r="C51" s="30"/>
      <c r="D51" s="30">
        <f t="shared" ref="D51:D58" si="130">SUM(B51:C51)</f>
        <v>0</v>
      </c>
      <c r="E51" s="60"/>
      <c r="F51" s="30"/>
      <c r="G51" s="50">
        <f t="shared" ref="G51:G56" si="131">+B51+E51</f>
        <v>0</v>
      </c>
      <c r="H51" s="50">
        <f t="shared" ref="H51:H57" si="132">+C51+F51</f>
        <v>0</v>
      </c>
      <c r="I51" s="50">
        <f t="shared" ref="I51:I57" si="133">+G51+H51</f>
        <v>0</v>
      </c>
      <c r="J51" s="30"/>
      <c r="K51" s="30"/>
      <c r="L51" s="73">
        <f t="shared" ref="L51:L58" si="134">+G51+J51</f>
        <v>0</v>
      </c>
      <c r="M51" s="73">
        <f t="shared" ref="M51:M58" si="135">+H51+K51</f>
        <v>0</v>
      </c>
      <c r="N51" s="73">
        <f t="shared" ref="N51:N58" si="136">+L51+M51</f>
        <v>0</v>
      </c>
      <c r="O51" s="77" t="s">
        <v>75</v>
      </c>
      <c r="P51" s="30">
        <v>69798</v>
      </c>
      <c r="Q51" s="31"/>
      <c r="R51" s="30">
        <f>SUM(P51:Q51)</f>
        <v>69798</v>
      </c>
      <c r="S51" s="13"/>
      <c r="T51" s="1"/>
      <c r="U51" s="30">
        <f t="shared" ref="U51:U57" si="137">+P51+S51</f>
        <v>69798</v>
      </c>
      <c r="V51" s="30">
        <f t="shared" ref="V51:V57" si="138">+Q51+T51</f>
        <v>0</v>
      </c>
      <c r="W51" s="30">
        <f t="shared" ref="W51:W57" si="139">+U51+V51</f>
        <v>69798</v>
      </c>
      <c r="X51" s="2"/>
      <c r="Y51" s="35"/>
      <c r="Z51" s="30">
        <f t="shared" ref="Z51:Z56" si="140">+U51+X51</f>
        <v>69798</v>
      </c>
      <c r="AA51" s="30">
        <f t="shared" ref="AA51:AA56" si="141">+V51+Y51</f>
        <v>0</v>
      </c>
      <c r="AB51" s="30">
        <f t="shared" ref="AB51:AB56" si="142">+Z51+AA51</f>
        <v>69798</v>
      </c>
    </row>
    <row r="52" spans="1:28" x14ac:dyDescent="0.2">
      <c r="A52" s="49" t="s">
        <v>73</v>
      </c>
      <c r="B52" s="30"/>
      <c r="C52" s="30"/>
      <c r="D52" s="30">
        <f t="shared" si="130"/>
        <v>0</v>
      </c>
      <c r="E52" s="60"/>
      <c r="F52" s="30"/>
      <c r="G52" s="50">
        <f t="shared" si="131"/>
        <v>0</v>
      </c>
      <c r="H52" s="50">
        <f t="shared" si="132"/>
        <v>0</v>
      </c>
      <c r="I52" s="50">
        <f t="shared" si="133"/>
        <v>0</v>
      </c>
      <c r="J52" s="30"/>
      <c r="K52" s="30"/>
      <c r="L52" s="73">
        <f t="shared" si="134"/>
        <v>0</v>
      </c>
      <c r="M52" s="73">
        <f t="shared" si="135"/>
        <v>0</v>
      </c>
      <c r="N52" s="73">
        <f t="shared" si="136"/>
        <v>0</v>
      </c>
      <c r="O52" s="77" t="s">
        <v>76</v>
      </c>
      <c r="P52" s="30">
        <v>163093</v>
      </c>
      <c r="Q52" s="31"/>
      <c r="R52" s="30">
        <f>SUM(P52:Q52)</f>
        <v>163093</v>
      </c>
      <c r="S52" s="13"/>
      <c r="T52" s="1"/>
      <c r="U52" s="30">
        <f t="shared" si="137"/>
        <v>163093</v>
      </c>
      <c r="V52" s="30">
        <f t="shared" si="138"/>
        <v>0</v>
      </c>
      <c r="W52" s="30">
        <f t="shared" si="139"/>
        <v>163093</v>
      </c>
      <c r="X52" s="2"/>
      <c r="Y52" s="35"/>
      <c r="Z52" s="30">
        <f t="shared" si="140"/>
        <v>163093</v>
      </c>
      <c r="AA52" s="30">
        <f t="shared" si="141"/>
        <v>0</v>
      </c>
      <c r="AB52" s="30">
        <f t="shared" si="142"/>
        <v>163093</v>
      </c>
    </row>
    <row r="53" spans="1:28" x14ac:dyDescent="0.2">
      <c r="A53" s="49" t="s">
        <v>107</v>
      </c>
      <c r="B53" s="30"/>
      <c r="C53" s="30"/>
      <c r="D53" s="30">
        <f t="shared" si="130"/>
        <v>0</v>
      </c>
      <c r="E53" s="60"/>
      <c r="F53" s="30"/>
      <c r="G53" s="50">
        <f t="shared" si="131"/>
        <v>0</v>
      </c>
      <c r="H53" s="50">
        <f t="shared" si="132"/>
        <v>0</v>
      </c>
      <c r="I53" s="50">
        <f t="shared" si="133"/>
        <v>0</v>
      </c>
      <c r="J53" s="30"/>
      <c r="K53" s="30"/>
      <c r="L53" s="73">
        <f t="shared" si="134"/>
        <v>0</v>
      </c>
      <c r="M53" s="73">
        <f t="shared" si="135"/>
        <v>0</v>
      </c>
      <c r="N53" s="73">
        <f t="shared" si="136"/>
        <v>0</v>
      </c>
      <c r="O53" s="77" t="s">
        <v>109</v>
      </c>
      <c r="P53" s="30">
        <v>86143</v>
      </c>
      <c r="Q53" s="31"/>
      <c r="R53" s="30">
        <f>SUM(P53:Q53)</f>
        <v>86143</v>
      </c>
      <c r="S53" s="13"/>
      <c r="T53" s="1"/>
      <c r="U53" s="30">
        <f t="shared" si="137"/>
        <v>86143</v>
      </c>
      <c r="V53" s="30">
        <f t="shared" si="138"/>
        <v>0</v>
      </c>
      <c r="W53" s="30">
        <f t="shared" si="139"/>
        <v>86143</v>
      </c>
      <c r="X53" s="2"/>
      <c r="Y53" s="35"/>
      <c r="Z53" s="30">
        <f t="shared" si="140"/>
        <v>86143</v>
      </c>
      <c r="AA53" s="30">
        <f t="shared" si="141"/>
        <v>0</v>
      </c>
      <c r="AB53" s="30">
        <f t="shared" si="142"/>
        <v>86143</v>
      </c>
    </row>
    <row r="54" spans="1:28" x14ac:dyDescent="0.2">
      <c r="A54" s="49" t="s">
        <v>83</v>
      </c>
      <c r="B54" s="30">
        <v>2429773</v>
      </c>
      <c r="C54" s="30"/>
      <c r="D54" s="30">
        <f t="shared" si="130"/>
        <v>2429773</v>
      </c>
      <c r="E54" s="60"/>
      <c r="F54" s="30"/>
      <c r="G54" s="50"/>
      <c r="H54" s="50"/>
      <c r="I54" s="50"/>
      <c r="J54" s="30"/>
      <c r="K54" s="30"/>
      <c r="L54" s="73"/>
      <c r="M54" s="73"/>
      <c r="N54" s="73"/>
      <c r="O54" s="49" t="s">
        <v>86</v>
      </c>
      <c r="P54" s="30"/>
      <c r="Q54" s="31"/>
      <c r="R54" s="30"/>
      <c r="S54" s="13"/>
      <c r="T54" s="1"/>
      <c r="U54" s="30">
        <f t="shared" si="137"/>
        <v>0</v>
      </c>
      <c r="V54" s="30"/>
      <c r="W54" s="30"/>
      <c r="X54" s="2"/>
      <c r="Y54" s="35"/>
      <c r="Z54" s="30">
        <f t="shared" si="140"/>
        <v>0</v>
      </c>
      <c r="AA54" s="30"/>
      <c r="AB54" s="30"/>
    </row>
    <row r="55" spans="1:28" x14ac:dyDescent="0.2">
      <c r="A55" s="49" t="s">
        <v>106</v>
      </c>
      <c r="B55" s="30"/>
      <c r="C55" s="30">
        <v>500000</v>
      </c>
      <c r="D55" s="30">
        <f t="shared" si="130"/>
        <v>500000</v>
      </c>
      <c r="E55" s="60"/>
      <c r="F55" s="30"/>
      <c r="G55" s="50"/>
      <c r="H55" s="50"/>
      <c r="I55" s="50"/>
      <c r="J55" s="30"/>
      <c r="K55" s="30"/>
      <c r="L55" s="73"/>
      <c r="M55" s="73"/>
      <c r="N55" s="73"/>
      <c r="O55" s="49" t="s">
        <v>108</v>
      </c>
      <c r="P55" s="30"/>
      <c r="Q55" s="31"/>
      <c r="R55" s="30"/>
      <c r="S55" s="13"/>
      <c r="T55" s="1"/>
      <c r="U55" s="30"/>
      <c r="V55" s="30"/>
      <c r="W55" s="30"/>
      <c r="X55" s="2"/>
      <c r="Y55" s="35"/>
      <c r="Z55" s="30"/>
      <c r="AA55" s="30"/>
      <c r="AB55" s="30"/>
    </row>
    <row r="56" spans="1:28" ht="12.75" customHeight="1" x14ac:dyDescent="0.2">
      <c r="A56" s="22" t="s">
        <v>66</v>
      </c>
      <c r="B56" s="13">
        <v>2000000</v>
      </c>
      <c r="C56" s="13"/>
      <c r="D56" s="13">
        <f t="shared" si="130"/>
        <v>2000000</v>
      </c>
      <c r="E56" s="45"/>
      <c r="F56" s="13"/>
      <c r="G56" s="75">
        <f t="shared" si="131"/>
        <v>2000000</v>
      </c>
      <c r="H56" s="75">
        <f t="shared" si="132"/>
        <v>0</v>
      </c>
      <c r="I56" s="75">
        <f t="shared" si="133"/>
        <v>2000000</v>
      </c>
      <c r="J56" s="73"/>
      <c r="K56" s="73"/>
      <c r="L56" s="73">
        <f t="shared" si="134"/>
        <v>2000000</v>
      </c>
      <c r="M56" s="73">
        <f t="shared" si="135"/>
        <v>0</v>
      </c>
      <c r="N56" s="73">
        <f t="shared" si="136"/>
        <v>2000000</v>
      </c>
      <c r="O56" s="48" t="s">
        <v>67</v>
      </c>
      <c r="P56" s="13">
        <v>2000000</v>
      </c>
      <c r="Q56" s="29"/>
      <c r="R56" s="13">
        <f>SUM(P56:Q56)</f>
        <v>2000000</v>
      </c>
      <c r="S56" s="13"/>
      <c r="T56" s="1"/>
      <c r="U56" s="2">
        <f t="shared" si="137"/>
        <v>2000000</v>
      </c>
      <c r="V56" s="2">
        <f t="shared" si="138"/>
        <v>0</v>
      </c>
      <c r="W56" s="2">
        <f t="shared" si="139"/>
        <v>2000000</v>
      </c>
      <c r="X56" s="2"/>
      <c r="Y56" s="1"/>
      <c r="Z56" s="2">
        <f t="shared" si="140"/>
        <v>2000000</v>
      </c>
      <c r="AA56" s="2">
        <f t="shared" si="141"/>
        <v>0</v>
      </c>
      <c r="AB56" s="2">
        <f t="shared" si="142"/>
        <v>2000000</v>
      </c>
    </row>
    <row r="57" spans="1:28" x14ac:dyDescent="0.2">
      <c r="A57" s="22" t="s">
        <v>60</v>
      </c>
      <c r="B57" s="13"/>
      <c r="C57" s="13"/>
      <c r="D57" s="13">
        <f t="shared" si="130"/>
        <v>0</v>
      </c>
      <c r="E57" s="45"/>
      <c r="F57" s="13"/>
      <c r="G57" s="75">
        <f>+B57+E57</f>
        <v>0</v>
      </c>
      <c r="H57" s="75">
        <f t="shared" si="132"/>
        <v>0</v>
      </c>
      <c r="I57" s="75">
        <f t="shared" si="133"/>
        <v>0</v>
      </c>
      <c r="J57" s="73"/>
      <c r="K57" s="73"/>
      <c r="L57" s="73">
        <f t="shared" si="134"/>
        <v>0</v>
      </c>
      <c r="M57" s="73">
        <f t="shared" si="135"/>
        <v>0</v>
      </c>
      <c r="N57" s="73">
        <f t="shared" si="136"/>
        <v>0</v>
      </c>
      <c r="O57" s="72" t="s">
        <v>65</v>
      </c>
      <c r="P57" s="73">
        <v>97231</v>
      </c>
      <c r="Q57" s="29"/>
      <c r="R57" s="13">
        <f>SUM(P57:Q57)</f>
        <v>97231</v>
      </c>
      <c r="S57" s="13"/>
      <c r="T57" s="1"/>
      <c r="U57" s="2">
        <f t="shared" si="137"/>
        <v>97231</v>
      </c>
      <c r="V57" s="2">
        <f t="shared" si="138"/>
        <v>0</v>
      </c>
      <c r="W57" s="2">
        <f t="shared" si="139"/>
        <v>97231</v>
      </c>
      <c r="X57" s="2"/>
      <c r="Y57" s="1"/>
      <c r="Z57" s="2">
        <f t="shared" ref="Z57" si="143">+U57+X57</f>
        <v>97231</v>
      </c>
      <c r="AA57" s="2">
        <f t="shared" ref="AA57" si="144">+V57+Y57</f>
        <v>0</v>
      </c>
      <c r="AB57" s="2">
        <f t="shared" ref="AB57" si="145">+Z57+AA57</f>
        <v>97231</v>
      </c>
    </row>
    <row r="58" spans="1:28" x14ac:dyDescent="0.2">
      <c r="A58" s="22" t="s">
        <v>82</v>
      </c>
      <c r="B58" s="13"/>
      <c r="C58" s="13"/>
      <c r="D58" s="13">
        <f t="shared" si="130"/>
        <v>0</v>
      </c>
      <c r="E58" s="45"/>
      <c r="F58" s="37"/>
      <c r="G58" s="75">
        <f>+B58+E58</f>
        <v>0</v>
      </c>
      <c r="H58" s="75">
        <f t="shared" ref="H58" si="146">+C58+F58</f>
        <v>0</v>
      </c>
      <c r="I58" s="75">
        <f t="shared" ref="I58" si="147">+G58+H58</f>
        <v>0</v>
      </c>
      <c r="J58" s="73"/>
      <c r="K58" s="73"/>
      <c r="L58" s="73">
        <f t="shared" si="134"/>
        <v>0</v>
      </c>
      <c r="M58" s="73">
        <f t="shared" si="135"/>
        <v>0</v>
      </c>
      <c r="N58" s="73">
        <f t="shared" si="136"/>
        <v>0</v>
      </c>
      <c r="O58" s="72"/>
      <c r="P58" s="73"/>
      <c r="Q58" s="29"/>
      <c r="R58" s="13"/>
      <c r="S58" s="13"/>
      <c r="T58" s="1"/>
      <c r="U58" s="2"/>
      <c r="V58" s="2"/>
      <c r="W58" s="2"/>
      <c r="X58" s="1"/>
      <c r="Y58" s="1"/>
      <c r="Z58" s="1"/>
      <c r="AA58" s="1"/>
      <c r="AB58" s="1"/>
    </row>
    <row r="59" spans="1:28" x14ac:dyDescent="0.2">
      <c r="A59" s="11" t="s">
        <v>19</v>
      </c>
      <c r="B59" s="4">
        <f>SUM(B48,B49)</f>
        <v>29049617</v>
      </c>
      <c r="C59" s="4">
        <f>SUM(C48,C49)</f>
        <v>636950</v>
      </c>
      <c r="D59" s="4">
        <f>SUM(D48,D49)</f>
        <v>29686567</v>
      </c>
      <c r="E59" s="4">
        <f>SUM(E48,E49)</f>
        <v>0</v>
      </c>
      <c r="F59" s="4">
        <f t="shared" ref="F59:N59" si="148">SUM(F48,F49)</f>
        <v>0</v>
      </c>
      <c r="G59" s="4">
        <f t="shared" si="148"/>
        <v>29049617</v>
      </c>
      <c r="H59" s="4">
        <f t="shared" si="148"/>
        <v>636950</v>
      </c>
      <c r="I59" s="4">
        <f t="shared" si="148"/>
        <v>29686567</v>
      </c>
      <c r="J59" s="4">
        <f t="shared" si="148"/>
        <v>0</v>
      </c>
      <c r="K59" s="4">
        <f t="shared" si="148"/>
        <v>0</v>
      </c>
      <c r="L59" s="4">
        <f t="shared" si="148"/>
        <v>29049617</v>
      </c>
      <c r="M59" s="4">
        <f t="shared" si="148"/>
        <v>636950</v>
      </c>
      <c r="N59" s="4">
        <f t="shared" si="148"/>
        <v>29686567</v>
      </c>
      <c r="O59" s="70" t="s">
        <v>22</v>
      </c>
      <c r="P59" s="4">
        <f>SUM(P48,P49)</f>
        <v>21425514</v>
      </c>
      <c r="Q59" s="57">
        <f>SUM(Q48,Q49)</f>
        <v>4107412</v>
      </c>
      <c r="R59" s="4">
        <f>SUM(R48,R49)</f>
        <v>25532926</v>
      </c>
      <c r="S59" s="4">
        <f t="shared" ref="S59:AB59" si="149">SUM(S48,S49)</f>
        <v>0</v>
      </c>
      <c r="T59" s="4">
        <f t="shared" si="149"/>
        <v>0</v>
      </c>
      <c r="U59" s="4">
        <f t="shared" si="149"/>
        <v>21400514</v>
      </c>
      <c r="V59" s="4">
        <f t="shared" si="149"/>
        <v>4107412</v>
      </c>
      <c r="W59" s="4">
        <f t="shared" si="149"/>
        <v>25507926</v>
      </c>
      <c r="X59" s="4">
        <f t="shared" si="149"/>
        <v>0</v>
      </c>
      <c r="Y59" s="4">
        <f t="shared" si="149"/>
        <v>0</v>
      </c>
      <c r="Z59" s="4">
        <f t="shared" si="149"/>
        <v>19647010</v>
      </c>
      <c r="AA59" s="4">
        <f t="shared" si="149"/>
        <v>4107412</v>
      </c>
      <c r="AB59" s="4">
        <f t="shared" si="149"/>
        <v>25507926</v>
      </c>
    </row>
    <row r="60" spans="1:28" x14ac:dyDescent="0.2">
      <c r="R60" s="16"/>
      <c r="Z60" s="86"/>
    </row>
    <row r="61" spans="1:28" x14ac:dyDescent="0.2">
      <c r="A61" s="90" t="str">
        <f>+A2</f>
        <v>Komárom Város Önkormányzata és az általa irányított költségvetési szervek 2026. évi  bevételei és kiadásainak módosított előirányzata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Z61" s="25">
        <f>+Z59-Z60</f>
        <v>19647010</v>
      </c>
    </row>
    <row r="62" spans="1:28" x14ac:dyDescent="0.2">
      <c r="AB62" s="24" t="s">
        <v>14</v>
      </c>
    </row>
    <row r="63" spans="1:28" ht="36" customHeight="1" x14ac:dyDescent="0.2">
      <c r="A63" s="97" t="s">
        <v>0</v>
      </c>
      <c r="B63" s="91" t="s">
        <v>90</v>
      </c>
      <c r="C63" s="96"/>
      <c r="D63" s="92"/>
      <c r="E63" s="91" t="s">
        <v>81</v>
      </c>
      <c r="F63" s="92"/>
      <c r="G63" s="91" t="s">
        <v>91</v>
      </c>
      <c r="H63" s="96"/>
      <c r="I63" s="92"/>
      <c r="J63" s="91" t="str">
        <f>+J4</f>
        <v>Javasolt módosítás</v>
      </c>
      <c r="K63" s="92"/>
      <c r="L63" s="91" t="str">
        <f>+G63</f>
        <v>2026. évi módosított bevételek                            GAZDASÁGI SZERVEZETTEL NEM RENDELKEZŐ INTÉZMÉNYEK</v>
      </c>
      <c r="M63" s="96"/>
      <c r="N63" s="92"/>
      <c r="O63" s="97" t="s">
        <v>1</v>
      </c>
      <c r="P63" s="91" t="s">
        <v>99</v>
      </c>
      <c r="Q63" s="96"/>
      <c r="R63" s="92"/>
      <c r="S63" s="91" t="s">
        <v>81</v>
      </c>
      <c r="T63" s="92"/>
      <c r="U63" s="91" t="s">
        <v>100</v>
      </c>
      <c r="V63" s="96"/>
      <c r="W63" s="92"/>
      <c r="X63" s="91" t="s">
        <v>81</v>
      </c>
      <c r="Y63" s="92"/>
      <c r="Z63" s="91" t="s">
        <v>101</v>
      </c>
      <c r="AA63" s="96"/>
      <c r="AB63" s="92"/>
    </row>
    <row r="64" spans="1:28" ht="12.75" customHeight="1" x14ac:dyDescent="0.2">
      <c r="A64" s="98"/>
      <c r="B64" s="95" t="s">
        <v>11</v>
      </c>
      <c r="C64" s="95" t="s">
        <v>12</v>
      </c>
      <c r="D64" s="95" t="str">
        <f>+D5</f>
        <v>1/2026.(II.3.) önk.rendelet eredeti ei.</v>
      </c>
      <c r="E64" s="95" t="s">
        <v>11</v>
      </c>
      <c r="F64" s="95" t="s">
        <v>12</v>
      </c>
      <c r="G64" s="95" t="s">
        <v>11</v>
      </c>
      <c r="H64" s="95" t="s">
        <v>12</v>
      </c>
      <c r="I64" s="93" t="str">
        <f>+I5</f>
        <v>.../2026.(…....) önk.rendelet mód. ei.</v>
      </c>
      <c r="J64" s="93" t="str">
        <f t="shared" ref="J64:N64" si="150">+J5</f>
        <v>Kötelező feladatok</v>
      </c>
      <c r="K64" s="93" t="str">
        <f t="shared" si="150"/>
        <v>Önként vállalt feladatok</v>
      </c>
      <c r="L64" s="93" t="str">
        <f t="shared" si="150"/>
        <v>Kötelező feladatok</v>
      </c>
      <c r="M64" s="93" t="str">
        <f t="shared" si="150"/>
        <v>Önként vállalt feladatok</v>
      </c>
      <c r="N64" s="93" t="str">
        <f t="shared" si="150"/>
        <v>.../2026.(…....) önk.rendelet mód. ei.</v>
      </c>
      <c r="O64" s="98"/>
      <c r="P64" s="95" t="s">
        <v>11</v>
      </c>
      <c r="Q64" s="95" t="s">
        <v>12</v>
      </c>
      <c r="R64" s="95" t="str">
        <f>+R5</f>
        <v>1/2026.(II.3.) önk.rendelet eredeti ei.</v>
      </c>
      <c r="S64" s="95" t="s">
        <v>11</v>
      </c>
      <c r="T64" s="95" t="s">
        <v>12</v>
      </c>
      <c r="U64" s="95" t="s">
        <v>11</v>
      </c>
      <c r="V64" s="95" t="s">
        <v>12</v>
      </c>
      <c r="W64" s="93" t="str">
        <f>+W5</f>
        <v>.../2026.(…....) önk.rendelet mód. ei.</v>
      </c>
      <c r="X64" s="95" t="s">
        <v>11</v>
      </c>
      <c r="Y64" s="95" t="s">
        <v>12</v>
      </c>
      <c r="Z64" s="95" t="s">
        <v>11</v>
      </c>
      <c r="AA64" s="95" t="s">
        <v>12</v>
      </c>
      <c r="AB64" s="93" t="str">
        <f>+AB5</f>
        <v>.../2026.(…....) önk.rendelet mód. ei.</v>
      </c>
    </row>
    <row r="65" spans="1:28" ht="26.1" customHeight="1" x14ac:dyDescent="0.2">
      <c r="A65" s="99"/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9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</row>
    <row r="66" spans="1:28" x14ac:dyDescent="0.2">
      <c r="A66" s="21" t="s">
        <v>58</v>
      </c>
      <c r="B66" s="10">
        <f>SUM(B67:B68)</f>
        <v>0</v>
      </c>
      <c r="C66" s="14">
        <f>SUM(C67:C68)</f>
        <v>0</v>
      </c>
      <c r="D66" s="10">
        <f>SUM(D67:D68)</f>
        <v>0</v>
      </c>
      <c r="E66" s="10">
        <f t="shared" ref="E66:N66" si="151">SUM(E67:E68)</f>
        <v>0</v>
      </c>
      <c r="F66" s="10">
        <f t="shared" si="151"/>
        <v>0</v>
      </c>
      <c r="G66" s="10">
        <f t="shared" si="151"/>
        <v>0</v>
      </c>
      <c r="H66" s="10">
        <f t="shared" si="151"/>
        <v>0</v>
      </c>
      <c r="I66" s="10">
        <f t="shared" si="151"/>
        <v>0</v>
      </c>
      <c r="J66" s="10">
        <f t="shared" si="151"/>
        <v>0</v>
      </c>
      <c r="K66" s="10">
        <f t="shared" si="151"/>
        <v>0</v>
      </c>
      <c r="L66" s="10">
        <f t="shared" si="151"/>
        <v>0</v>
      </c>
      <c r="M66" s="10">
        <f t="shared" si="151"/>
        <v>0</v>
      </c>
      <c r="N66" s="10">
        <f t="shared" si="151"/>
        <v>0</v>
      </c>
      <c r="O66" s="19" t="s">
        <v>2</v>
      </c>
      <c r="P66" s="55">
        <v>1724559</v>
      </c>
      <c r="Q66" s="10">
        <v>272565</v>
      </c>
      <c r="R66" s="26">
        <f>SUM(P66:Q66)</f>
        <v>1997124</v>
      </c>
      <c r="S66" s="55"/>
      <c r="T66" s="10"/>
      <c r="U66" s="10">
        <f>+P66+S66</f>
        <v>1724559</v>
      </c>
      <c r="V66" s="10">
        <f>+Q66+T66</f>
        <v>272565</v>
      </c>
      <c r="W66" s="10">
        <f>+U66+V66</f>
        <v>1997124</v>
      </c>
      <c r="X66" s="10"/>
      <c r="Y66" s="10"/>
      <c r="Z66" s="3">
        <f>+U66+X66</f>
        <v>1724559</v>
      </c>
      <c r="AA66" s="3">
        <f t="shared" ref="AA66" si="152">+V66+Y66</f>
        <v>272565</v>
      </c>
      <c r="AB66" s="3">
        <f t="shared" ref="AB66" si="153">+Z66+AA66</f>
        <v>1997124</v>
      </c>
    </row>
    <row r="67" spans="1:28" x14ac:dyDescent="0.2">
      <c r="A67" s="28" t="s">
        <v>27</v>
      </c>
      <c r="B67" s="2"/>
      <c r="C67" s="25"/>
      <c r="D67" s="13">
        <f>SUM(B67:C67)</f>
        <v>0</v>
      </c>
      <c r="E67" s="45"/>
      <c r="F67" s="13"/>
      <c r="G67" s="75">
        <f t="shared" ref="G67" si="154">+B67+E67</f>
        <v>0</v>
      </c>
      <c r="H67" s="75">
        <f t="shared" ref="H67" si="155">+C67+F67</f>
        <v>0</v>
      </c>
      <c r="I67" s="75">
        <f t="shared" ref="I67" si="156">+G67+H67</f>
        <v>0</v>
      </c>
      <c r="J67" s="73"/>
      <c r="K67" s="73"/>
      <c r="L67" s="73">
        <f t="shared" ref="L67" si="157">+G67+J67</f>
        <v>0</v>
      </c>
      <c r="M67" s="73">
        <f t="shared" ref="M67" si="158">+H67+K67</f>
        <v>0</v>
      </c>
      <c r="N67" s="73">
        <f t="shared" ref="N67" si="159">+L67+M67</f>
        <v>0</v>
      </c>
      <c r="P67" s="59"/>
      <c r="Q67" s="2"/>
      <c r="R67" s="12"/>
      <c r="S67" s="8"/>
      <c r="T67" s="3"/>
      <c r="U67" s="1"/>
      <c r="V67" s="1"/>
      <c r="W67" s="1"/>
      <c r="X67" s="3"/>
      <c r="Y67" s="3"/>
      <c r="Z67" s="1"/>
      <c r="AA67" s="1"/>
      <c r="AB67" s="1"/>
    </row>
    <row r="68" spans="1:28" x14ac:dyDescent="0.2">
      <c r="A68" s="20" t="s">
        <v>28</v>
      </c>
      <c r="B68" s="2"/>
      <c r="C68" s="25"/>
      <c r="D68" s="13">
        <f>SUM(B68:C68)</f>
        <v>0</v>
      </c>
      <c r="E68" s="45"/>
      <c r="F68" s="13"/>
      <c r="G68" s="75">
        <f t="shared" ref="G68:G69" si="160">+B68+E68</f>
        <v>0</v>
      </c>
      <c r="H68" s="75">
        <f t="shared" ref="H68:H69" si="161">+C68+F68</f>
        <v>0</v>
      </c>
      <c r="I68" s="75">
        <f t="shared" ref="I68:I69" si="162">+G68+H68</f>
        <v>0</v>
      </c>
      <c r="J68" s="73"/>
      <c r="K68" s="73"/>
      <c r="L68" s="73">
        <f t="shared" ref="L68:L69" si="163">+G68+J68</f>
        <v>0</v>
      </c>
      <c r="M68" s="73">
        <f t="shared" ref="M68:M69" si="164">+H68+K68</f>
        <v>0</v>
      </c>
      <c r="N68" s="73">
        <f t="shared" ref="N68:N69" si="165">+L68+M68</f>
        <v>0</v>
      </c>
      <c r="O68" s="40" t="s">
        <v>13</v>
      </c>
      <c r="P68" s="8">
        <v>234713</v>
      </c>
      <c r="Q68" s="3">
        <v>35350</v>
      </c>
      <c r="R68" s="12">
        <f>SUM(P68:Q68)</f>
        <v>270063</v>
      </c>
      <c r="S68" s="8"/>
      <c r="T68" s="3"/>
      <c r="U68" s="3">
        <f>+P68+S68</f>
        <v>234713</v>
      </c>
      <c r="V68" s="3">
        <f>+Q68+T68</f>
        <v>35350</v>
      </c>
      <c r="W68" s="3">
        <f>+U68+V68</f>
        <v>270063</v>
      </c>
      <c r="X68" s="3"/>
      <c r="Y68" s="3"/>
      <c r="Z68" s="3">
        <f t="shared" ref="Z68" si="166">+U68+X68</f>
        <v>234713</v>
      </c>
      <c r="AA68" s="3">
        <f t="shared" ref="AA68" si="167">+V68+Y68</f>
        <v>35350</v>
      </c>
      <c r="AB68" s="3">
        <f t="shared" ref="AB68" si="168">+Z68+AA68</f>
        <v>270063</v>
      </c>
    </row>
    <row r="69" spans="1:28" x14ac:dyDescent="0.2">
      <c r="A69" s="41" t="s">
        <v>68</v>
      </c>
      <c r="B69" s="30"/>
      <c r="C69" s="31"/>
      <c r="D69" s="30">
        <f>SUM(B69:C69)</f>
        <v>0</v>
      </c>
      <c r="E69" s="60"/>
      <c r="F69" s="30"/>
      <c r="G69" s="75">
        <f t="shared" si="160"/>
        <v>0</v>
      </c>
      <c r="H69" s="50">
        <f t="shared" si="161"/>
        <v>0</v>
      </c>
      <c r="I69" s="50">
        <f t="shared" si="162"/>
        <v>0</v>
      </c>
      <c r="J69" s="30"/>
      <c r="K69" s="30"/>
      <c r="L69" s="30">
        <f t="shared" si="163"/>
        <v>0</v>
      </c>
      <c r="M69" s="30">
        <f t="shared" si="164"/>
        <v>0</v>
      </c>
      <c r="N69" s="30">
        <f t="shared" si="165"/>
        <v>0</v>
      </c>
      <c r="P69" s="59"/>
      <c r="Q69" s="2"/>
      <c r="R69" s="12"/>
      <c r="S69" s="8"/>
      <c r="T69" s="3"/>
      <c r="U69" s="1"/>
      <c r="V69" s="1"/>
      <c r="W69" s="1"/>
      <c r="X69" s="3"/>
      <c r="Y69" s="3"/>
      <c r="Z69" s="1"/>
      <c r="AA69" s="1"/>
      <c r="AB69" s="1"/>
    </row>
    <row r="70" spans="1:28" x14ac:dyDescent="0.2">
      <c r="A70" s="21"/>
      <c r="B70" s="2"/>
      <c r="C70" s="25"/>
      <c r="D70" s="13"/>
      <c r="E70" s="45"/>
      <c r="F70" s="45"/>
      <c r="G70" s="45"/>
      <c r="H70" s="45"/>
      <c r="I70" s="13"/>
      <c r="J70" s="13"/>
      <c r="K70" s="13"/>
      <c r="L70" s="13"/>
      <c r="M70" s="13"/>
      <c r="N70" s="13"/>
      <c r="O70" s="40" t="s">
        <v>23</v>
      </c>
      <c r="P70" s="8">
        <v>366293</v>
      </c>
      <c r="Q70" s="3">
        <v>103324</v>
      </c>
      <c r="R70" s="12">
        <f>SUM(P70:Q70)</f>
        <v>469617</v>
      </c>
      <c r="S70" s="8"/>
      <c r="T70" s="3"/>
      <c r="U70" s="3">
        <f>+P70+S70</f>
        <v>366293</v>
      </c>
      <c r="V70" s="3">
        <f>+Q70+T70</f>
        <v>103324</v>
      </c>
      <c r="W70" s="3">
        <f>+U70+V70</f>
        <v>469617</v>
      </c>
      <c r="X70" s="3"/>
      <c r="Y70" s="3"/>
      <c r="Z70" s="3">
        <f t="shared" ref="Z70" si="169">+U70+X70</f>
        <v>366293</v>
      </c>
      <c r="AA70" s="3">
        <f t="shared" ref="AA70" si="170">+V70+Y70</f>
        <v>103324</v>
      </c>
      <c r="AB70" s="3">
        <f t="shared" ref="AB70" si="171">+Z70+AA70</f>
        <v>469617</v>
      </c>
    </row>
    <row r="71" spans="1:28" x14ac:dyDescent="0.2">
      <c r="A71" s="21" t="s">
        <v>59</v>
      </c>
      <c r="B71" s="3">
        <f>SUM(B72)</f>
        <v>0</v>
      </c>
      <c r="C71" s="14">
        <f>SUM(C72)</f>
        <v>0</v>
      </c>
      <c r="D71" s="3">
        <f>SUM(D72)</f>
        <v>0</v>
      </c>
      <c r="E71" s="3">
        <f t="shared" ref="E71:N71" si="172">SUM(E72)</f>
        <v>0</v>
      </c>
      <c r="F71" s="3">
        <f t="shared" si="172"/>
        <v>0</v>
      </c>
      <c r="G71" s="3">
        <f t="shared" si="172"/>
        <v>0</v>
      </c>
      <c r="H71" s="3">
        <f t="shared" si="172"/>
        <v>0</v>
      </c>
      <c r="I71" s="3">
        <f t="shared" si="172"/>
        <v>0</v>
      </c>
      <c r="J71" s="3">
        <f t="shared" si="172"/>
        <v>0</v>
      </c>
      <c r="K71" s="3">
        <f t="shared" si="172"/>
        <v>0</v>
      </c>
      <c r="L71" s="3">
        <f t="shared" si="172"/>
        <v>0</v>
      </c>
      <c r="M71" s="3">
        <f t="shared" si="172"/>
        <v>0</v>
      </c>
      <c r="N71" s="3">
        <f t="shared" si="172"/>
        <v>0</v>
      </c>
      <c r="O71" s="67" t="s">
        <v>71</v>
      </c>
      <c r="P71" s="60"/>
      <c r="Q71" s="30"/>
      <c r="R71" s="50">
        <f>SUM(P71:Q71)</f>
        <v>0</v>
      </c>
      <c r="S71" s="1"/>
      <c r="T71" s="1"/>
      <c r="U71" s="30">
        <f t="shared" ref="U71:U73" si="173">+P71+S71</f>
        <v>0</v>
      </c>
      <c r="V71" s="30">
        <f t="shared" ref="V71:V73" si="174">+Q71+T71</f>
        <v>0</v>
      </c>
      <c r="W71" s="30">
        <f t="shared" ref="W71:W73" si="175">+U71+V71</f>
        <v>0</v>
      </c>
      <c r="X71" s="1"/>
      <c r="Y71" s="1"/>
      <c r="Z71" s="30">
        <f t="shared" ref="Z71:Z72" si="176">+U71+X71</f>
        <v>0</v>
      </c>
      <c r="AA71" s="30">
        <f t="shared" ref="AA71:AA72" si="177">+V71+Y71</f>
        <v>0</v>
      </c>
      <c r="AB71" s="30">
        <f t="shared" ref="AB71:AB72" si="178">+Z71+AA71</f>
        <v>0</v>
      </c>
    </row>
    <row r="72" spans="1:28" x14ac:dyDescent="0.2">
      <c r="A72" s="20" t="s">
        <v>70</v>
      </c>
      <c r="B72" s="2"/>
      <c r="C72" s="25"/>
      <c r="D72" s="13"/>
      <c r="E72" s="45"/>
      <c r="F72" s="45"/>
      <c r="G72" s="45"/>
      <c r="H72" s="45"/>
      <c r="I72" s="13"/>
      <c r="J72" s="13"/>
      <c r="K72" s="13"/>
      <c r="L72" s="73">
        <f t="shared" ref="L72" si="179">+G72+J72</f>
        <v>0</v>
      </c>
      <c r="M72" s="73">
        <f t="shared" ref="M72" si="180">+H72+K72</f>
        <v>0</v>
      </c>
      <c r="N72" s="73">
        <f t="shared" ref="N72" si="181">+L72+M72</f>
        <v>0</v>
      </c>
      <c r="O72" s="67" t="s">
        <v>78</v>
      </c>
      <c r="P72" s="60"/>
      <c r="Q72" s="30"/>
      <c r="R72" s="50">
        <f>SUM(P72:Q72)</f>
        <v>0</v>
      </c>
      <c r="S72" s="1"/>
      <c r="T72" s="1"/>
      <c r="U72" s="30">
        <f t="shared" si="173"/>
        <v>0</v>
      </c>
      <c r="V72" s="30">
        <f t="shared" si="174"/>
        <v>0</v>
      </c>
      <c r="W72" s="30">
        <f t="shared" si="175"/>
        <v>0</v>
      </c>
      <c r="X72" s="1"/>
      <c r="Y72" s="1"/>
      <c r="Z72" s="30">
        <f t="shared" si="176"/>
        <v>0</v>
      </c>
      <c r="AA72" s="30">
        <f t="shared" si="177"/>
        <v>0</v>
      </c>
      <c r="AB72" s="30">
        <f t="shared" si="178"/>
        <v>0</v>
      </c>
    </row>
    <row r="73" spans="1:28" x14ac:dyDescent="0.2">
      <c r="A73" s="20"/>
      <c r="B73" s="2"/>
      <c r="C73" s="25"/>
      <c r="D73" s="13"/>
      <c r="E73" s="45"/>
      <c r="F73" s="45"/>
      <c r="G73" s="45"/>
      <c r="H73" s="45"/>
      <c r="I73" s="13"/>
      <c r="J73" s="13"/>
      <c r="K73" s="13"/>
      <c r="L73" s="13"/>
      <c r="M73" s="13"/>
      <c r="N73" s="13"/>
      <c r="O73" s="67"/>
      <c r="P73" s="61"/>
      <c r="Q73" s="51"/>
      <c r="R73" s="50">
        <f>SUM(P73:Q73)</f>
        <v>0</v>
      </c>
      <c r="S73" s="1"/>
      <c r="T73" s="1"/>
      <c r="U73" s="30">
        <f t="shared" si="173"/>
        <v>0</v>
      </c>
      <c r="V73" s="30">
        <f t="shared" si="174"/>
        <v>0</v>
      </c>
      <c r="W73" s="30">
        <f t="shared" si="175"/>
        <v>0</v>
      </c>
      <c r="X73" s="1"/>
      <c r="Y73" s="1"/>
      <c r="Z73" s="1"/>
      <c r="AA73" s="1"/>
      <c r="AB73" s="1"/>
    </row>
    <row r="74" spans="1:28" x14ac:dyDescent="0.2">
      <c r="A74" s="20"/>
      <c r="B74" s="2"/>
      <c r="C74" s="25"/>
      <c r="D74" s="13"/>
      <c r="E74" s="45"/>
      <c r="F74" s="45"/>
      <c r="G74" s="45"/>
      <c r="H74" s="45"/>
      <c r="I74" s="13"/>
      <c r="J74" s="13"/>
      <c r="K74" s="13"/>
      <c r="L74" s="13"/>
      <c r="M74" s="13"/>
      <c r="N74" s="13"/>
      <c r="O74" s="40"/>
      <c r="P74" s="8"/>
      <c r="Q74" s="3"/>
      <c r="R74" s="12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">
      <c r="A75" s="21" t="s">
        <v>16</v>
      </c>
      <c r="B75" s="3">
        <f>SUM(B76:B84)</f>
        <v>0</v>
      </c>
      <c r="C75" s="3">
        <f>SUM(C76:C84)</f>
        <v>0</v>
      </c>
      <c r="D75" s="3">
        <f>SUM(D76:D84)</f>
        <v>0</v>
      </c>
      <c r="E75" s="3">
        <f t="shared" ref="E75:N75" si="182">SUM(E76:E84)</f>
        <v>0</v>
      </c>
      <c r="F75" s="3">
        <f t="shared" si="182"/>
        <v>0</v>
      </c>
      <c r="G75" s="3">
        <f t="shared" si="182"/>
        <v>0</v>
      </c>
      <c r="H75" s="3">
        <f t="shared" si="182"/>
        <v>0</v>
      </c>
      <c r="I75" s="3">
        <f t="shared" si="182"/>
        <v>0</v>
      </c>
      <c r="J75" s="3">
        <f t="shared" si="182"/>
        <v>0</v>
      </c>
      <c r="K75" s="3">
        <f t="shared" si="182"/>
        <v>0</v>
      </c>
      <c r="L75" s="3">
        <f t="shared" si="182"/>
        <v>0</v>
      </c>
      <c r="M75" s="3">
        <f t="shared" si="182"/>
        <v>0</v>
      </c>
      <c r="N75" s="3">
        <f t="shared" si="182"/>
        <v>0</v>
      </c>
      <c r="O75" s="40" t="s">
        <v>24</v>
      </c>
      <c r="P75" s="8"/>
      <c r="Q75" s="3"/>
      <c r="R75" s="12">
        <f>SUM(P75:Q75)</f>
        <v>0</v>
      </c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">
      <c r="A76" s="20" t="s">
        <v>30</v>
      </c>
      <c r="B76" s="2"/>
      <c r="C76" s="25"/>
      <c r="D76" s="13"/>
      <c r="E76" s="45"/>
      <c r="F76" s="13"/>
      <c r="G76" s="75">
        <f t="shared" ref="G76" si="183">+B76+E76</f>
        <v>0</v>
      </c>
      <c r="H76" s="75">
        <f t="shared" ref="H76" si="184">+C76+F76</f>
        <v>0</v>
      </c>
      <c r="I76" s="75">
        <f t="shared" ref="I76" si="185">+G76+H76</f>
        <v>0</v>
      </c>
      <c r="J76" s="73"/>
      <c r="K76" s="73"/>
      <c r="L76" s="73">
        <f t="shared" ref="L76" si="186">+G76+J76</f>
        <v>0</v>
      </c>
      <c r="M76" s="73">
        <f t="shared" ref="M76" si="187">+H76+K76</f>
        <v>0</v>
      </c>
      <c r="N76" s="73">
        <f t="shared" ref="N76" si="188">+L76+M76</f>
        <v>0</v>
      </c>
      <c r="P76" s="59"/>
      <c r="Q76" s="2"/>
      <c r="R76" s="27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">
      <c r="A77" s="20" t="s">
        <v>31</v>
      </c>
      <c r="B77" s="2"/>
      <c r="C77" s="25"/>
      <c r="D77" s="13"/>
      <c r="E77" s="45"/>
      <c r="F77" s="13"/>
      <c r="G77" s="75">
        <f t="shared" ref="G77:G84" si="189">+B77+E77</f>
        <v>0</v>
      </c>
      <c r="H77" s="75">
        <f t="shared" ref="H77:H84" si="190">+C77+F77</f>
        <v>0</v>
      </c>
      <c r="I77" s="75">
        <f t="shared" ref="I77:I84" si="191">+G77+H77</f>
        <v>0</v>
      </c>
      <c r="J77" s="73"/>
      <c r="K77" s="73"/>
      <c r="L77" s="73">
        <f t="shared" ref="L77:L84" si="192">+G77+J77</f>
        <v>0</v>
      </c>
      <c r="M77" s="73">
        <f t="shared" ref="M77:M84" si="193">+H77+K77</f>
        <v>0</v>
      </c>
      <c r="N77" s="73">
        <f t="shared" ref="N77:N84" si="194">+L77+M77</f>
        <v>0</v>
      </c>
      <c r="O77" s="40" t="s">
        <v>25</v>
      </c>
      <c r="P77" s="8">
        <f>SUM(P78:P80)</f>
        <v>0</v>
      </c>
      <c r="Q77" s="3">
        <f>SUM(Q78:Q80)</f>
        <v>0</v>
      </c>
      <c r="R77" s="12">
        <f>SUM(R78:R80)</f>
        <v>0</v>
      </c>
      <c r="S77" s="12">
        <f t="shared" ref="S77:AB77" si="195">SUM(S78:S80)</f>
        <v>0</v>
      </c>
      <c r="T77" s="12">
        <f t="shared" si="195"/>
        <v>0</v>
      </c>
      <c r="U77" s="12">
        <f t="shared" si="195"/>
        <v>0</v>
      </c>
      <c r="V77" s="12">
        <f t="shared" si="195"/>
        <v>0</v>
      </c>
      <c r="W77" s="12">
        <f t="shared" si="195"/>
        <v>0</v>
      </c>
      <c r="X77" s="12">
        <f t="shared" si="195"/>
        <v>0</v>
      </c>
      <c r="Y77" s="12">
        <f t="shared" si="195"/>
        <v>0</v>
      </c>
      <c r="Z77" s="12">
        <f t="shared" si="195"/>
        <v>0</v>
      </c>
      <c r="AA77" s="12">
        <f t="shared" si="195"/>
        <v>0</v>
      </c>
      <c r="AB77" s="12">
        <f t="shared" si="195"/>
        <v>0</v>
      </c>
    </row>
    <row r="78" spans="1:28" x14ac:dyDescent="0.2">
      <c r="A78" s="20" t="s">
        <v>32</v>
      </c>
      <c r="B78" s="3"/>
      <c r="C78" s="14"/>
      <c r="D78" s="3"/>
      <c r="E78" s="3"/>
      <c r="F78" s="3"/>
      <c r="G78" s="75">
        <f t="shared" si="189"/>
        <v>0</v>
      </c>
      <c r="H78" s="75">
        <f t="shared" si="190"/>
        <v>0</v>
      </c>
      <c r="I78" s="75">
        <f t="shared" si="191"/>
        <v>0</v>
      </c>
      <c r="J78" s="73"/>
      <c r="K78" s="73"/>
      <c r="L78" s="73">
        <f t="shared" si="192"/>
        <v>0</v>
      </c>
      <c r="M78" s="73">
        <f t="shared" si="193"/>
        <v>0</v>
      </c>
      <c r="N78" s="73">
        <f t="shared" si="194"/>
        <v>0</v>
      </c>
      <c r="O78" t="s">
        <v>69</v>
      </c>
      <c r="P78" s="59"/>
      <c r="Q78" s="2"/>
      <c r="R78" s="27">
        <f>SUM(P78:Q78)</f>
        <v>0</v>
      </c>
      <c r="S78" s="1"/>
      <c r="T78" s="1"/>
      <c r="U78" s="2">
        <f t="shared" ref="U78" si="196">+P78+S78</f>
        <v>0</v>
      </c>
      <c r="V78" s="2">
        <f t="shared" ref="V78" si="197">+Q78+T78</f>
        <v>0</v>
      </c>
      <c r="W78" s="2">
        <f t="shared" ref="W78" si="198">+U78+V78</f>
        <v>0</v>
      </c>
      <c r="X78" s="1"/>
      <c r="Y78" s="1"/>
      <c r="Z78" s="2">
        <f t="shared" ref="Z78" si="199">+U78+X78</f>
        <v>0</v>
      </c>
      <c r="AA78" s="2">
        <f t="shared" ref="AA78" si="200">+V78+Y78</f>
        <v>0</v>
      </c>
      <c r="AB78" s="2">
        <f t="shared" ref="AB78" si="201">+Z78+AA78</f>
        <v>0</v>
      </c>
    </row>
    <row r="79" spans="1:28" x14ac:dyDescent="0.2">
      <c r="A79" s="20" t="s">
        <v>33</v>
      </c>
      <c r="B79" s="13"/>
      <c r="C79" s="29"/>
      <c r="D79" s="13"/>
      <c r="E79" s="13"/>
      <c r="F79" s="13"/>
      <c r="G79" s="75">
        <f t="shared" si="189"/>
        <v>0</v>
      </c>
      <c r="H79" s="75">
        <f t="shared" si="190"/>
        <v>0</v>
      </c>
      <c r="I79" s="75">
        <f t="shared" si="191"/>
        <v>0</v>
      </c>
      <c r="J79" s="73"/>
      <c r="K79" s="73"/>
      <c r="L79" s="73">
        <f t="shared" si="192"/>
        <v>0</v>
      </c>
      <c r="M79" s="73">
        <f t="shared" si="193"/>
        <v>0</v>
      </c>
      <c r="N79" s="73">
        <f t="shared" si="194"/>
        <v>0</v>
      </c>
      <c r="O79" t="s">
        <v>52</v>
      </c>
      <c r="P79" s="59"/>
      <c r="Q79" s="2"/>
      <c r="R79" s="27"/>
      <c r="S79" s="1"/>
      <c r="T79" s="1"/>
      <c r="U79" s="2">
        <f t="shared" ref="U79:U82" si="202">+P79+S79</f>
        <v>0</v>
      </c>
      <c r="V79" s="2">
        <f t="shared" ref="V79:V82" si="203">+Q79+T79</f>
        <v>0</v>
      </c>
      <c r="W79" s="2">
        <f t="shared" ref="W79:W82" si="204">+U79+V79</f>
        <v>0</v>
      </c>
      <c r="X79" s="1"/>
      <c r="Y79" s="1"/>
      <c r="Z79" s="2">
        <f t="shared" ref="Z79:Z82" si="205">+U79+X79</f>
        <v>0</v>
      </c>
      <c r="AA79" s="2">
        <f t="shared" ref="AA79:AA82" si="206">+V79+Y79</f>
        <v>0</v>
      </c>
      <c r="AB79" s="2">
        <f t="shared" ref="AB79:AB82" si="207">+Z79+AA79</f>
        <v>0</v>
      </c>
    </row>
    <row r="80" spans="1:28" x14ac:dyDescent="0.2">
      <c r="A80" s="20" t="s">
        <v>34</v>
      </c>
      <c r="B80" s="2"/>
      <c r="C80" s="25"/>
      <c r="D80" s="2"/>
      <c r="E80" s="2"/>
      <c r="F80" s="2"/>
      <c r="G80" s="75">
        <f t="shared" si="189"/>
        <v>0</v>
      </c>
      <c r="H80" s="75">
        <f t="shared" si="190"/>
        <v>0</v>
      </c>
      <c r="I80" s="75">
        <f t="shared" si="191"/>
        <v>0</v>
      </c>
      <c r="J80" s="73"/>
      <c r="K80" s="73"/>
      <c r="L80" s="73">
        <f t="shared" si="192"/>
        <v>0</v>
      </c>
      <c r="M80" s="73">
        <f t="shared" si="193"/>
        <v>0</v>
      </c>
      <c r="N80" s="73">
        <f t="shared" si="194"/>
        <v>0</v>
      </c>
      <c r="O80" t="s">
        <v>64</v>
      </c>
      <c r="P80" s="45"/>
      <c r="Q80" s="13"/>
      <c r="R80" s="27">
        <f>SUM(P80:Q80)</f>
        <v>0</v>
      </c>
      <c r="S80" s="1"/>
      <c r="T80" s="1"/>
      <c r="U80" s="2">
        <f t="shared" si="202"/>
        <v>0</v>
      </c>
      <c r="V80" s="2">
        <f t="shared" si="203"/>
        <v>0</v>
      </c>
      <c r="W80" s="2">
        <f t="shared" si="204"/>
        <v>0</v>
      </c>
      <c r="X80" s="1"/>
      <c r="Y80" s="1"/>
      <c r="Z80" s="2">
        <f t="shared" si="205"/>
        <v>0</v>
      </c>
      <c r="AA80" s="2">
        <f t="shared" si="206"/>
        <v>0</v>
      </c>
      <c r="AB80" s="2">
        <f t="shared" si="207"/>
        <v>0</v>
      </c>
    </row>
    <row r="81" spans="1:28" x14ac:dyDescent="0.2">
      <c r="A81" s="20" t="s">
        <v>8</v>
      </c>
      <c r="B81" s="2"/>
      <c r="C81" s="25"/>
      <c r="D81" s="13"/>
      <c r="E81" s="13"/>
      <c r="F81" s="13"/>
      <c r="G81" s="75">
        <f t="shared" si="189"/>
        <v>0</v>
      </c>
      <c r="H81" s="75">
        <f t="shared" si="190"/>
        <v>0</v>
      </c>
      <c r="I81" s="75">
        <f t="shared" si="191"/>
        <v>0</v>
      </c>
      <c r="J81" s="73"/>
      <c r="K81" s="73"/>
      <c r="L81" s="73">
        <f t="shared" si="192"/>
        <v>0</v>
      </c>
      <c r="M81" s="73">
        <f t="shared" si="193"/>
        <v>0</v>
      </c>
      <c r="N81" s="73">
        <f t="shared" si="194"/>
        <v>0</v>
      </c>
      <c r="O81" t="s">
        <v>53</v>
      </c>
      <c r="P81" s="8"/>
      <c r="Q81" s="3"/>
      <c r="R81" s="12"/>
      <c r="S81" s="1"/>
      <c r="T81" s="1"/>
      <c r="U81" s="2">
        <f t="shared" si="202"/>
        <v>0</v>
      </c>
      <c r="V81" s="2">
        <f t="shared" si="203"/>
        <v>0</v>
      </c>
      <c r="W81" s="2">
        <f t="shared" si="204"/>
        <v>0</v>
      </c>
      <c r="X81" s="1"/>
      <c r="Y81" s="1"/>
      <c r="Z81" s="2">
        <f t="shared" si="205"/>
        <v>0</v>
      </c>
      <c r="AA81" s="2">
        <f t="shared" si="206"/>
        <v>0</v>
      </c>
      <c r="AB81" s="2">
        <f t="shared" si="207"/>
        <v>0</v>
      </c>
    </row>
    <row r="82" spans="1:28" x14ac:dyDescent="0.2">
      <c r="A82" s="20" t="s">
        <v>35</v>
      </c>
      <c r="B82" s="2"/>
      <c r="C82" s="25"/>
      <c r="D82" s="13"/>
      <c r="E82" s="13"/>
      <c r="F82" s="13"/>
      <c r="G82" s="75">
        <f t="shared" si="189"/>
        <v>0</v>
      </c>
      <c r="H82" s="75">
        <f t="shared" si="190"/>
        <v>0</v>
      </c>
      <c r="I82" s="75">
        <f t="shared" si="191"/>
        <v>0</v>
      </c>
      <c r="J82" s="73"/>
      <c r="K82" s="73"/>
      <c r="L82" s="73">
        <f t="shared" si="192"/>
        <v>0</v>
      </c>
      <c r="M82" s="73">
        <f t="shared" si="193"/>
        <v>0</v>
      </c>
      <c r="N82" s="73">
        <f t="shared" si="194"/>
        <v>0</v>
      </c>
      <c r="O82" t="s">
        <v>80</v>
      </c>
      <c r="P82" s="8"/>
      <c r="Q82" s="3"/>
      <c r="R82" s="12"/>
      <c r="S82" s="1"/>
      <c r="T82" s="1"/>
      <c r="U82" s="2">
        <f t="shared" si="202"/>
        <v>0</v>
      </c>
      <c r="V82" s="2">
        <f t="shared" si="203"/>
        <v>0</v>
      </c>
      <c r="W82" s="2">
        <f t="shared" si="204"/>
        <v>0</v>
      </c>
      <c r="X82" s="1"/>
      <c r="Y82" s="1"/>
      <c r="Z82" s="2">
        <f t="shared" si="205"/>
        <v>0</v>
      </c>
      <c r="AA82" s="2">
        <f t="shared" si="206"/>
        <v>0</v>
      </c>
      <c r="AB82" s="2">
        <f t="shared" si="207"/>
        <v>0</v>
      </c>
    </row>
    <row r="83" spans="1:28" x14ac:dyDescent="0.2">
      <c r="A83" s="20" t="s">
        <v>7</v>
      </c>
      <c r="B83" s="2"/>
      <c r="C83" s="25"/>
      <c r="D83" s="13"/>
      <c r="E83" s="13"/>
      <c r="F83" s="13"/>
      <c r="G83" s="75">
        <f t="shared" si="189"/>
        <v>0</v>
      </c>
      <c r="H83" s="75">
        <f t="shared" si="190"/>
        <v>0</v>
      </c>
      <c r="I83" s="75">
        <f t="shared" si="191"/>
        <v>0</v>
      </c>
      <c r="J83" s="73"/>
      <c r="K83" s="73"/>
      <c r="L83" s="73">
        <f t="shared" si="192"/>
        <v>0</v>
      </c>
      <c r="M83" s="73">
        <f t="shared" si="193"/>
        <v>0</v>
      </c>
      <c r="N83" s="73">
        <f t="shared" si="194"/>
        <v>0</v>
      </c>
      <c r="P83" s="20"/>
      <c r="Q83" s="1"/>
      <c r="R83" s="47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x14ac:dyDescent="0.2">
      <c r="A84" s="1" t="s">
        <v>61</v>
      </c>
      <c r="B84" s="2"/>
      <c r="C84" s="25"/>
      <c r="D84" s="13"/>
      <c r="E84" s="13"/>
      <c r="F84" s="13"/>
      <c r="G84" s="75">
        <f t="shared" si="189"/>
        <v>0</v>
      </c>
      <c r="H84" s="75">
        <f t="shared" si="190"/>
        <v>0</v>
      </c>
      <c r="I84" s="75">
        <f t="shared" si="191"/>
        <v>0</v>
      </c>
      <c r="J84" s="73"/>
      <c r="K84" s="73"/>
      <c r="L84" s="73">
        <f t="shared" si="192"/>
        <v>0</v>
      </c>
      <c r="M84" s="73">
        <f t="shared" si="193"/>
        <v>0</v>
      </c>
      <c r="N84" s="73">
        <f t="shared" si="194"/>
        <v>0</v>
      </c>
      <c r="O84" s="40" t="s">
        <v>4</v>
      </c>
      <c r="P84" s="8">
        <v>28046</v>
      </c>
      <c r="Q84" s="3">
        <v>2921</v>
      </c>
      <c r="R84" s="12">
        <f>SUM(P84:Q84)</f>
        <v>30967</v>
      </c>
      <c r="S84" s="12"/>
      <c r="T84" s="12"/>
      <c r="U84" s="3">
        <f t="shared" ref="U84" si="208">+P84+S84</f>
        <v>28046</v>
      </c>
      <c r="V84" s="3">
        <f t="shared" ref="V84" si="209">+Q84+T84</f>
        <v>2921</v>
      </c>
      <c r="W84" s="3">
        <f t="shared" ref="W84" si="210">+U84+V84</f>
        <v>30967</v>
      </c>
      <c r="X84" s="3"/>
      <c r="Y84" s="3"/>
      <c r="Z84" s="3">
        <f t="shared" ref="Z84" si="211">+U84+X84</f>
        <v>28046</v>
      </c>
      <c r="AA84" s="3">
        <f t="shared" ref="AA84" si="212">+V84+Y84</f>
        <v>2921</v>
      </c>
      <c r="AB84" s="3">
        <f t="shared" ref="AB84" si="213">+Z84+AA84</f>
        <v>30967</v>
      </c>
    </row>
    <row r="85" spans="1:28" x14ac:dyDescent="0.2">
      <c r="A85" s="20"/>
      <c r="B85" s="2"/>
      <c r="C85" s="25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67" t="s">
        <v>54</v>
      </c>
      <c r="P85" s="8"/>
      <c r="Q85" s="3"/>
      <c r="R85" s="27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">
      <c r="A86" s="21" t="s">
        <v>36</v>
      </c>
      <c r="B86" s="3">
        <f>SUM(B87:B96)</f>
        <v>1125</v>
      </c>
      <c r="C86" s="14">
        <f>SUM(C87:C96)</f>
        <v>0</v>
      </c>
      <c r="D86" s="3">
        <f>SUM(D87:D96)</f>
        <v>1125</v>
      </c>
      <c r="E86" s="3">
        <f t="shared" ref="E86:G86" si="214">SUM(E87:E96)</f>
        <v>0</v>
      </c>
      <c r="F86" s="3">
        <f t="shared" si="214"/>
        <v>0</v>
      </c>
      <c r="G86" s="3">
        <f t="shared" si="214"/>
        <v>1125</v>
      </c>
      <c r="H86" s="3">
        <f t="shared" ref="H86" si="215">SUM(H87:H96)</f>
        <v>0</v>
      </c>
      <c r="I86" s="3">
        <f t="shared" ref="I86:N86" si="216">SUM(I87:I96)</f>
        <v>1125</v>
      </c>
      <c r="J86" s="3">
        <f t="shared" si="216"/>
        <v>0</v>
      </c>
      <c r="K86" s="3">
        <f t="shared" si="216"/>
        <v>0</v>
      </c>
      <c r="L86" s="3">
        <f t="shared" si="216"/>
        <v>1125</v>
      </c>
      <c r="M86" s="3">
        <f t="shared" si="216"/>
        <v>0</v>
      </c>
      <c r="N86" s="3">
        <f t="shared" si="216"/>
        <v>1125</v>
      </c>
      <c r="P86" s="8"/>
      <c r="Q86" s="3"/>
      <c r="R86" s="12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x14ac:dyDescent="0.2">
      <c r="A87" s="20" t="s">
        <v>37</v>
      </c>
      <c r="B87" s="2"/>
      <c r="C87" s="25"/>
      <c r="D87" s="13">
        <f>SUM(B87:C87)</f>
        <v>0</v>
      </c>
      <c r="E87" s="13"/>
      <c r="F87" s="13"/>
      <c r="G87" s="75">
        <f t="shared" ref="G87" si="217">+B87+E87</f>
        <v>0</v>
      </c>
      <c r="H87" s="75">
        <f t="shared" ref="H87" si="218">+C87+F87</f>
        <v>0</v>
      </c>
      <c r="I87" s="75">
        <f t="shared" ref="I87" si="219">+G87+H87</f>
        <v>0</v>
      </c>
      <c r="J87" s="73"/>
      <c r="K87" s="73"/>
      <c r="L87" s="73">
        <f t="shared" ref="L87" si="220">+G87+J87</f>
        <v>0</v>
      </c>
      <c r="M87" s="73">
        <f t="shared" ref="M87" si="221">+H87+K87</f>
        <v>0</v>
      </c>
      <c r="N87" s="73">
        <f t="shared" ref="N87" si="222">+L87+M87</f>
        <v>0</v>
      </c>
      <c r="O87" s="40" t="s">
        <v>3</v>
      </c>
      <c r="P87" s="8"/>
      <c r="Q87" s="3"/>
      <c r="R87" s="12">
        <f>SUM(P87:Q87)</f>
        <v>0</v>
      </c>
      <c r="S87" s="1"/>
      <c r="T87" s="1"/>
      <c r="U87" s="3">
        <f t="shared" ref="U87" si="223">+P87+S87</f>
        <v>0</v>
      </c>
      <c r="V87" s="3">
        <f t="shared" ref="V87" si="224">+Q87+T87</f>
        <v>0</v>
      </c>
      <c r="W87" s="3">
        <f t="shared" ref="W87" si="225">+U87+V87</f>
        <v>0</v>
      </c>
      <c r="X87" s="1"/>
      <c r="Y87" s="1"/>
      <c r="Z87" s="3">
        <f t="shared" ref="Z87" si="226">+U87+X87</f>
        <v>0</v>
      </c>
      <c r="AA87" s="3">
        <f t="shared" ref="AA87" si="227">+V87+Y87</f>
        <v>0</v>
      </c>
      <c r="AB87" s="3">
        <f t="shared" ref="AB87" si="228">+Z87+AA87</f>
        <v>0</v>
      </c>
    </row>
    <row r="88" spans="1:28" x14ac:dyDescent="0.2">
      <c r="A88" s="20" t="s">
        <v>6</v>
      </c>
      <c r="B88" s="2">
        <v>1110</v>
      </c>
      <c r="C88" s="25"/>
      <c r="D88" s="13">
        <f>SUM(B88:C88)</f>
        <v>1110</v>
      </c>
      <c r="E88" s="13"/>
      <c r="F88" s="13"/>
      <c r="G88" s="75">
        <f t="shared" ref="G88:G96" si="229">+B88+E88</f>
        <v>1110</v>
      </c>
      <c r="H88" s="75">
        <f t="shared" ref="H88:H96" si="230">+C88+F88</f>
        <v>0</v>
      </c>
      <c r="I88" s="75">
        <f t="shared" ref="I88:I96" si="231">+G88+H88</f>
        <v>1110</v>
      </c>
      <c r="J88" s="73"/>
      <c r="K88" s="73"/>
      <c r="L88" s="73">
        <f t="shared" ref="L88:L96" si="232">+G88+J88</f>
        <v>1110</v>
      </c>
      <c r="M88" s="73">
        <f t="shared" ref="M88:M96" si="233">+H88+K88</f>
        <v>0</v>
      </c>
      <c r="N88" s="73">
        <f t="shared" ref="N88:N96" si="234">+L88+M88</f>
        <v>1110</v>
      </c>
      <c r="P88" s="20"/>
      <c r="Q88" s="1"/>
      <c r="R88" s="47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x14ac:dyDescent="0.2">
      <c r="A89" s="20" t="s">
        <v>38</v>
      </c>
      <c r="B89" s="2"/>
      <c r="C89" s="25"/>
      <c r="D89" s="2">
        <f>SUM(B89:C89)</f>
        <v>0</v>
      </c>
      <c r="E89" s="2"/>
      <c r="F89" s="2"/>
      <c r="G89" s="75">
        <f t="shared" si="229"/>
        <v>0</v>
      </c>
      <c r="H89" s="75">
        <f t="shared" si="230"/>
        <v>0</v>
      </c>
      <c r="I89" s="75">
        <f t="shared" si="231"/>
        <v>0</v>
      </c>
      <c r="J89" s="73"/>
      <c r="K89" s="73"/>
      <c r="L89" s="73">
        <f t="shared" si="232"/>
        <v>0</v>
      </c>
      <c r="M89" s="73">
        <f t="shared" si="233"/>
        <v>0</v>
      </c>
      <c r="N89" s="73">
        <f t="shared" si="234"/>
        <v>0</v>
      </c>
      <c r="O89" s="36" t="s">
        <v>26</v>
      </c>
      <c r="P89" s="12">
        <f t="shared" ref="P89:Q89" si="235">SUM(P90:P92)</f>
        <v>0</v>
      </c>
      <c r="Q89" s="12">
        <f t="shared" si="235"/>
        <v>0</v>
      </c>
      <c r="R89" s="12">
        <f>SUM(R90:R92)</f>
        <v>0</v>
      </c>
      <c r="S89" s="12">
        <f t="shared" ref="S89:AB89" si="236">SUM(S90:S92)</f>
        <v>0</v>
      </c>
      <c r="T89" s="12">
        <f t="shared" si="236"/>
        <v>0</v>
      </c>
      <c r="U89" s="12">
        <f t="shared" si="236"/>
        <v>0</v>
      </c>
      <c r="V89" s="12">
        <f t="shared" si="236"/>
        <v>0</v>
      </c>
      <c r="W89" s="12">
        <f t="shared" si="236"/>
        <v>0</v>
      </c>
      <c r="X89" s="12">
        <f t="shared" si="236"/>
        <v>0</v>
      </c>
      <c r="Y89" s="12">
        <f t="shared" si="236"/>
        <v>0</v>
      </c>
      <c r="Z89" s="12">
        <f t="shared" si="236"/>
        <v>0</v>
      </c>
      <c r="AA89" s="12">
        <f t="shared" si="236"/>
        <v>0</v>
      </c>
      <c r="AB89" s="12">
        <f t="shared" si="236"/>
        <v>0</v>
      </c>
    </row>
    <row r="90" spans="1:28" x14ac:dyDescent="0.2">
      <c r="A90" s="20" t="s">
        <v>39</v>
      </c>
      <c r="B90" s="2"/>
      <c r="C90" s="25"/>
      <c r="D90" s="2">
        <f t="shared" ref="D90:D96" si="237">SUM(B90:C90)</f>
        <v>0</v>
      </c>
      <c r="E90" s="59"/>
      <c r="F90" s="2"/>
      <c r="G90" s="75">
        <f t="shared" si="229"/>
        <v>0</v>
      </c>
      <c r="H90" s="75">
        <f t="shared" si="230"/>
        <v>0</v>
      </c>
      <c r="I90" s="75">
        <f t="shared" si="231"/>
        <v>0</v>
      </c>
      <c r="J90" s="73"/>
      <c r="K90" s="73"/>
      <c r="L90" s="73">
        <f t="shared" si="232"/>
        <v>0</v>
      </c>
      <c r="M90" s="73">
        <f t="shared" si="233"/>
        <v>0</v>
      </c>
      <c r="N90" s="73">
        <f t="shared" si="234"/>
        <v>0</v>
      </c>
      <c r="O90" t="s">
        <v>55</v>
      </c>
      <c r="P90" s="45"/>
      <c r="Q90" s="13"/>
      <c r="R90" s="27">
        <f>SUM(P90:Q90)</f>
        <v>0</v>
      </c>
      <c r="S90" s="1"/>
      <c r="T90" s="1"/>
      <c r="U90" s="2">
        <f t="shared" ref="U90" si="238">+P90+S90</f>
        <v>0</v>
      </c>
      <c r="V90" s="2">
        <f t="shared" ref="V90" si="239">+Q90+T90</f>
        <v>0</v>
      </c>
      <c r="W90" s="2">
        <f t="shared" ref="W90" si="240">+U90+V90</f>
        <v>0</v>
      </c>
      <c r="X90" s="1"/>
      <c r="Y90" s="1"/>
      <c r="Z90" s="2">
        <f t="shared" ref="Z90" si="241">+U90+X90</f>
        <v>0</v>
      </c>
      <c r="AA90" s="2">
        <f t="shared" ref="AA90" si="242">+V90+Y90</f>
        <v>0</v>
      </c>
      <c r="AB90" s="2">
        <f t="shared" ref="AB90" si="243">+Z90+AA90</f>
        <v>0</v>
      </c>
    </row>
    <row r="91" spans="1:28" x14ac:dyDescent="0.2">
      <c r="A91" s="20" t="s">
        <v>40</v>
      </c>
      <c r="B91" s="2"/>
      <c r="C91" s="25"/>
      <c r="D91" s="2">
        <f t="shared" si="237"/>
        <v>0</v>
      </c>
      <c r="E91" s="59"/>
      <c r="F91" s="2"/>
      <c r="G91" s="75">
        <f t="shared" si="229"/>
        <v>0</v>
      </c>
      <c r="H91" s="75">
        <f t="shared" si="230"/>
        <v>0</v>
      </c>
      <c r="I91" s="75">
        <f t="shared" si="231"/>
        <v>0</v>
      </c>
      <c r="J91" s="73"/>
      <c r="K91" s="73"/>
      <c r="L91" s="73">
        <f t="shared" si="232"/>
        <v>0</v>
      </c>
      <c r="M91" s="73">
        <f t="shared" si="233"/>
        <v>0</v>
      </c>
      <c r="N91" s="73">
        <f t="shared" si="234"/>
        <v>0</v>
      </c>
      <c r="O91" t="s">
        <v>56</v>
      </c>
      <c r="P91" s="8"/>
      <c r="Q91" s="3"/>
      <c r="R91" s="27">
        <f>SUM(P91:Q91)</f>
        <v>0</v>
      </c>
      <c r="S91" s="1"/>
      <c r="T91" s="1"/>
      <c r="U91" s="2">
        <f t="shared" ref="U91" si="244">+P91+S91</f>
        <v>0</v>
      </c>
      <c r="V91" s="2">
        <f t="shared" ref="V91" si="245">+Q91+T91</f>
        <v>0</v>
      </c>
      <c r="W91" s="2">
        <f t="shared" ref="W91" si="246">+U91+V91</f>
        <v>0</v>
      </c>
      <c r="X91" s="1"/>
      <c r="Y91" s="1"/>
      <c r="Z91" s="2">
        <f t="shared" ref="Z91:Z92" si="247">+U91+X91</f>
        <v>0</v>
      </c>
      <c r="AA91" s="2">
        <f t="shared" ref="AA91:AA92" si="248">+V91+Y91</f>
        <v>0</v>
      </c>
      <c r="AB91" s="2">
        <f t="shared" ref="AB91:AB92" si="249">+Z91+AA91</f>
        <v>0</v>
      </c>
    </row>
    <row r="92" spans="1:28" x14ac:dyDescent="0.2">
      <c r="A92" s="28" t="s">
        <v>41</v>
      </c>
      <c r="B92" s="13"/>
      <c r="C92" s="14"/>
      <c r="D92" s="2">
        <f t="shared" si="237"/>
        <v>0</v>
      </c>
      <c r="E92" s="59"/>
      <c r="F92" s="2"/>
      <c r="G92" s="75">
        <f t="shared" si="229"/>
        <v>0</v>
      </c>
      <c r="H92" s="75">
        <f t="shared" si="230"/>
        <v>0</v>
      </c>
      <c r="I92" s="75">
        <f t="shared" si="231"/>
        <v>0</v>
      </c>
      <c r="J92" s="73"/>
      <c r="K92" s="73"/>
      <c r="L92" s="73">
        <f t="shared" si="232"/>
        <v>0</v>
      </c>
      <c r="M92" s="73">
        <f t="shared" si="233"/>
        <v>0</v>
      </c>
      <c r="N92" s="73">
        <f t="shared" si="234"/>
        <v>0</v>
      </c>
      <c r="O92" t="s">
        <v>79</v>
      </c>
      <c r="P92" s="62"/>
      <c r="Q92" s="18"/>
      <c r="R92" s="27">
        <f>SUM(P92:Q92)</f>
        <v>0</v>
      </c>
      <c r="S92" s="1"/>
      <c r="T92" s="1"/>
      <c r="U92" s="2">
        <f t="shared" ref="U92" si="250">+P92+S92</f>
        <v>0</v>
      </c>
      <c r="V92" s="2">
        <f t="shared" ref="V92" si="251">+Q92+T92</f>
        <v>0</v>
      </c>
      <c r="W92" s="2">
        <f t="shared" ref="W92" si="252">+U92+V92</f>
        <v>0</v>
      </c>
      <c r="X92" s="1"/>
      <c r="Y92" s="1"/>
      <c r="Z92" s="2">
        <f t="shared" si="247"/>
        <v>0</v>
      </c>
      <c r="AA92" s="2">
        <f t="shared" si="248"/>
        <v>0</v>
      </c>
      <c r="AB92" s="2">
        <f t="shared" si="249"/>
        <v>0</v>
      </c>
    </row>
    <row r="93" spans="1:28" x14ac:dyDescent="0.2">
      <c r="A93" s="28" t="s">
        <v>42</v>
      </c>
      <c r="B93" s="2"/>
      <c r="C93" s="25"/>
      <c r="D93" s="2">
        <f t="shared" si="237"/>
        <v>0</v>
      </c>
      <c r="E93" s="59"/>
      <c r="F93" s="2"/>
      <c r="G93" s="75">
        <f t="shared" si="229"/>
        <v>0</v>
      </c>
      <c r="H93" s="75">
        <f t="shared" si="230"/>
        <v>0</v>
      </c>
      <c r="I93" s="75">
        <f t="shared" si="231"/>
        <v>0</v>
      </c>
      <c r="J93" s="73"/>
      <c r="K93" s="73"/>
      <c r="L93" s="73">
        <f t="shared" si="232"/>
        <v>0</v>
      </c>
      <c r="M93" s="73">
        <f t="shared" si="233"/>
        <v>0</v>
      </c>
      <c r="N93" s="73">
        <f t="shared" si="234"/>
        <v>0</v>
      </c>
      <c r="P93" s="8"/>
      <c r="Q93" s="3"/>
      <c r="R93" s="12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x14ac:dyDescent="0.2">
      <c r="A94" s="28" t="s">
        <v>43</v>
      </c>
      <c r="B94" s="2"/>
      <c r="C94" s="25"/>
      <c r="D94" s="2">
        <f t="shared" si="237"/>
        <v>0</v>
      </c>
      <c r="E94" s="59"/>
      <c r="F94" s="2"/>
      <c r="G94" s="75">
        <f t="shared" si="229"/>
        <v>0</v>
      </c>
      <c r="H94" s="75">
        <f t="shared" si="230"/>
        <v>0</v>
      </c>
      <c r="I94" s="75">
        <f t="shared" si="231"/>
        <v>0</v>
      </c>
      <c r="J94" s="73"/>
      <c r="K94" s="73"/>
      <c r="L94" s="73">
        <f t="shared" si="232"/>
        <v>0</v>
      </c>
      <c r="M94" s="73">
        <f t="shared" si="233"/>
        <v>0</v>
      </c>
      <c r="N94" s="73">
        <f t="shared" si="234"/>
        <v>0</v>
      </c>
      <c r="O94" s="40"/>
      <c r="P94" s="45"/>
      <c r="Q94" s="3"/>
      <c r="R94" s="12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x14ac:dyDescent="0.2">
      <c r="A95" s="28" t="s">
        <v>44</v>
      </c>
      <c r="B95" s="3"/>
      <c r="C95" s="14"/>
      <c r="D95" s="2">
        <f t="shared" si="237"/>
        <v>0</v>
      </c>
      <c r="E95" s="59"/>
      <c r="F95" s="2"/>
      <c r="G95" s="75">
        <f t="shared" si="229"/>
        <v>0</v>
      </c>
      <c r="H95" s="75">
        <f t="shared" si="230"/>
        <v>0</v>
      </c>
      <c r="I95" s="75">
        <f t="shared" si="231"/>
        <v>0</v>
      </c>
      <c r="J95" s="73"/>
      <c r="K95" s="73"/>
      <c r="L95" s="73">
        <f t="shared" si="232"/>
        <v>0</v>
      </c>
      <c r="M95" s="73">
        <f t="shared" si="233"/>
        <v>0</v>
      </c>
      <c r="N95" s="73">
        <f t="shared" si="234"/>
        <v>0</v>
      </c>
      <c r="O95" s="40"/>
      <c r="P95" s="8"/>
      <c r="Q95" s="3"/>
      <c r="R95" s="12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x14ac:dyDescent="0.2">
      <c r="A96" s="28" t="s">
        <v>45</v>
      </c>
      <c r="B96" s="2">
        <v>15</v>
      </c>
      <c r="C96" s="25"/>
      <c r="D96" s="2">
        <f t="shared" si="237"/>
        <v>15</v>
      </c>
      <c r="E96" s="59"/>
      <c r="F96" s="2"/>
      <c r="G96" s="75">
        <f t="shared" si="229"/>
        <v>15</v>
      </c>
      <c r="H96" s="75">
        <f t="shared" si="230"/>
        <v>0</v>
      </c>
      <c r="I96" s="75">
        <f t="shared" si="231"/>
        <v>15</v>
      </c>
      <c r="J96" s="73"/>
      <c r="K96" s="73"/>
      <c r="L96" s="73">
        <f t="shared" si="232"/>
        <v>15</v>
      </c>
      <c r="M96" s="73">
        <f t="shared" si="233"/>
        <v>0</v>
      </c>
      <c r="N96" s="73">
        <f t="shared" si="234"/>
        <v>15</v>
      </c>
      <c r="P96" s="8"/>
      <c r="Q96" s="3"/>
      <c r="R96" s="12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x14ac:dyDescent="0.2">
      <c r="A97" s="20"/>
      <c r="B97" s="2"/>
      <c r="C97" s="25"/>
      <c r="D97" s="13"/>
      <c r="E97" s="45"/>
      <c r="F97" s="45"/>
      <c r="G97" s="45"/>
      <c r="H97" s="45"/>
      <c r="I97" s="13"/>
      <c r="J97" s="13"/>
      <c r="K97" s="13"/>
      <c r="L97" s="13"/>
      <c r="M97" s="13"/>
      <c r="N97" s="13"/>
      <c r="P97" s="8"/>
      <c r="Q97" s="3"/>
      <c r="R97" s="12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">
      <c r="A98" s="21" t="s">
        <v>46</v>
      </c>
      <c r="B98" s="3">
        <f t="shared" ref="B98:I98" si="253">SUM(B99:B100)</f>
        <v>0</v>
      </c>
      <c r="C98" s="3">
        <f t="shared" si="253"/>
        <v>0</v>
      </c>
      <c r="D98" s="3">
        <f t="shared" si="253"/>
        <v>0</v>
      </c>
      <c r="E98" s="3">
        <f t="shared" si="253"/>
        <v>0</v>
      </c>
      <c r="F98" s="3">
        <f t="shared" si="253"/>
        <v>0</v>
      </c>
      <c r="G98" s="3">
        <f t="shared" si="253"/>
        <v>0</v>
      </c>
      <c r="H98" s="3">
        <f t="shared" si="253"/>
        <v>0</v>
      </c>
      <c r="I98" s="3">
        <f t="shared" si="253"/>
        <v>0</v>
      </c>
      <c r="J98" s="3">
        <f>SUM(J99:J100)</f>
        <v>0</v>
      </c>
      <c r="K98" s="3">
        <f t="shared" ref="K98:N98" si="254">SUM(K99:K100)</f>
        <v>0</v>
      </c>
      <c r="L98" s="3">
        <f t="shared" si="254"/>
        <v>0</v>
      </c>
      <c r="M98" s="3">
        <f t="shared" si="254"/>
        <v>0</v>
      </c>
      <c r="N98" s="3">
        <f t="shared" si="254"/>
        <v>0</v>
      </c>
      <c r="P98" s="8"/>
      <c r="Q98" s="3"/>
      <c r="R98" s="12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">
      <c r="A99" s="28" t="s">
        <v>47</v>
      </c>
      <c r="B99" s="2"/>
      <c r="C99" s="25"/>
      <c r="D99" s="13">
        <f>SUM(B99:C99)</f>
        <v>0</v>
      </c>
      <c r="E99" s="45"/>
      <c r="F99" s="13"/>
      <c r="G99" s="75">
        <f t="shared" ref="G99" si="255">+B99+E99</f>
        <v>0</v>
      </c>
      <c r="H99" s="75">
        <f t="shared" ref="H99" si="256">+C99+F99</f>
        <v>0</v>
      </c>
      <c r="I99" s="75">
        <f t="shared" ref="I99" si="257">+G99+H99</f>
        <v>0</v>
      </c>
      <c r="J99" s="73"/>
      <c r="K99" s="73"/>
      <c r="L99" s="73">
        <f t="shared" ref="L99" si="258">+G99+J99</f>
        <v>0</v>
      </c>
      <c r="M99" s="73">
        <f t="shared" ref="M99" si="259">+H99+K99</f>
        <v>0</v>
      </c>
      <c r="N99" s="73">
        <f t="shared" ref="N99" si="260">+L99+M99</f>
        <v>0</v>
      </c>
      <c r="P99" s="8"/>
      <c r="Q99" s="3"/>
      <c r="R99" s="12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">
      <c r="A100" s="20" t="s">
        <v>85</v>
      </c>
      <c r="B100" s="3"/>
      <c r="C100" s="14"/>
      <c r="D100" s="3"/>
      <c r="E100" s="8"/>
      <c r="F100" s="8"/>
      <c r="G100" s="8"/>
      <c r="H100" s="8"/>
      <c r="I100" s="3"/>
      <c r="J100" s="2"/>
      <c r="K100" s="3"/>
      <c r="L100" s="73">
        <f t="shared" ref="L100" si="261">+G100+J100</f>
        <v>0</v>
      </c>
      <c r="M100" s="73">
        <f t="shared" ref="M100" si="262">+H100+K100</f>
        <v>0</v>
      </c>
      <c r="N100" s="73">
        <f t="shared" ref="N100" si="263">+L100+M100</f>
        <v>0</v>
      </c>
      <c r="O100" s="68" t="s">
        <v>5</v>
      </c>
      <c r="P100" s="8">
        <f>SUM(P101:P103)</f>
        <v>0</v>
      </c>
      <c r="Q100" s="3">
        <f>SUM(Q101:Q103)</f>
        <v>0</v>
      </c>
      <c r="R100" s="12">
        <f>SUM(R101:R103)</f>
        <v>0</v>
      </c>
      <c r="S100" s="12">
        <f t="shared" ref="S100:AB100" si="264">SUM(S101:S103)</f>
        <v>0</v>
      </c>
      <c r="T100" s="12">
        <f t="shared" si="264"/>
        <v>0</v>
      </c>
      <c r="U100" s="12">
        <f t="shared" si="264"/>
        <v>0</v>
      </c>
      <c r="V100" s="12">
        <f t="shared" si="264"/>
        <v>0</v>
      </c>
      <c r="W100" s="12">
        <f t="shared" si="264"/>
        <v>0</v>
      </c>
      <c r="X100" s="12">
        <f t="shared" si="264"/>
        <v>0</v>
      </c>
      <c r="Y100" s="12">
        <f t="shared" si="264"/>
        <v>0</v>
      </c>
      <c r="Z100" s="12">
        <f t="shared" si="264"/>
        <v>0</v>
      </c>
      <c r="AA100" s="12">
        <f t="shared" si="264"/>
        <v>0</v>
      </c>
      <c r="AB100" s="12">
        <f t="shared" si="264"/>
        <v>0</v>
      </c>
    </row>
    <row r="101" spans="1:28" x14ac:dyDescent="0.2">
      <c r="A101" s="21" t="s">
        <v>48</v>
      </c>
      <c r="B101" s="3">
        <f>SUM(A102)</f>
        <v>0</v>
      </c>
      <c r="C101" s="14">
        <f>SUM(B102)</f>
        <v>0</v>
      </c>
      <c r="D101" s="3">
        <f>SUM(C102)</f>
        <v>0</v>
      </c>
      <c r="E101" s="3">
        <f t="shared" ref="E101:I101" si="265">SUM(D102)</f>
        <v>0</v>
      </c>
      <c r="F101" s="3">
        <f t="shared" si="265"/>
        <v>0</v>
      </c>
      <c r="G101" s="3">
        <f t="shared" si="265"/>
        <v>0</v>
      </c>
      <c r="H101" s="3">
        <f t="shared" si="265"/>
        <v>0</v>
      </c>
      <c r="I101" s="3">
        <f t="shared" si="265"/>
        <v>0</v>
      </c>
      <c r="J101" s="3">
        <f t="shared" ref="J101" si="266">SUM(I102)</f>
        <v>0</v>
      </c>
      <c r="K101" s="3">
        <f t="shared" ref="K101" si="267">SUM(J102)</f>
        <v>0</v>
      </c>
      <c r="L101" s="3">
        <f t="shared" ref="L101" si="268">SUM(K102)</f>
        <v>0</v>
      </c>
      <c r="M101" s="3">
        <f t="shared" ref="M101" si="269">SUM(L102)</f>
        <v>0</v>
      </c>
      <c r="N101" s="3">
        <f t="shared" ref="N101" si="270">SUM(M102)</f>
        <v>0</v>
      </c>
      <c r="O101" s="48" t="s">
        <v>9</v>
      </c>
      <c r="P101" s="59"/>
      <c r="Q101" s="2"/>
      <c r="R101" s="27">
        <f>SUM(P101:Q101)</f>
        <v>0</v>
      </c>
      <c r="S101" s="1"/>
      <c r="T101" s="1"/>
      <c r="U101" s="2">
        <f t="shared" ref="U101" si="271">+P101+S101</f>
        <v>0</v>
      </c>
      <c r="V101" s="2">
        <f t="shared" ref="V101" si="272">+Q101+T101</f>
        <v>0</v>
      </c>
      <c r="W101" s="2">
        <f t="shared" ref="W101" si="273">+U101+V101</f>
        <v>0</v>
      </c>
      <c r="X101" s="1"/>
      <c r="Y101" s="1"/>
      <c r="Z101" s="2">
        <f t="shared" ref="Z101" si="274">+U101+X101</f>
        <v>0</v>
      </c>
      <c r="AA101" s="2">
        <f t="shared" ref="AA101" si="275">+V101+Y101</f>
        <v>0</v>
      </c>
      <c r="AB101" s="2">
        <f t="shared" ref="AB101" si="276">+Z101+AA101</f>
        <v>0</v>
      </c>
    </row>
    <row r="102" spans="1:28" x14ac:dyDescent="0.2">
      <c r="A102" s="20" t="s">
        <v>49</v>
      </c>
      <c r="B102" s="2"/>
      <c r="C102" s="25"/>
      <c r="D102" s="13"/>
      <c r="E102" s="45"/>
      <c r="F102" s="45"/>
      <c r="G102" s="45"/>
      <c r="H102" s="45"/>
      <c r="I102" s="13"/>
      <c r="J102" s="13"/>
      <c r="K102" s="13"/>
      <c r="L102" s="73">
        <f t="shared" ref="L102" si="277">+G102+J102</f>
        <v>0</v>
      </c>
      <c r="M102" s="73">
        <f t="shared" ref="M102" si="278">+H102+K102</f>
        <v>0</v>
      </c>
      <c r="N102" s="73">
        <f t="shared" ref="N102" si="279">+L102+M102</f>
        <v>0</v>
      </c>
      <c r="O102" s="48" t="s">
        <v>10</v>
      </c>
      <c r="P102" s="59"/>
      <c r="Q102" s="2"/>
      <c r="R102" s="27">
        <f>SUM(P102:Q102)</f>
        <v>0</v>
      </c>
      <c r="S102" s="1"/>
      <c r="T102" s="1"/>
      <c r="U102" s="2">
        <f t="shared" ref="U102:U103" si="280">+P102+S102</f>
        <v>0</v>
      </c>
      <c r="V102" s="2">
        <f t="shared" ref="V102:V103" si="281">+Q102+T102</f>
        <v>0</v>
      </c>
      <c r="W102" s="2">
        <f t="shared" ref="W102:W103" si="282">+U102+V102</f>
        <v>0</v>
      </c>
      <c r="X102" s="1"/>
      <c r="Y102" s="1"/>
      <c r="Z102" s="2">
        <f t="shared" ref="Z102:Z103" si="283">+U102+X102</f>
        <v>0</v>
      </c>
      <c r="AA102" s="2">
        <f t="shared" ref="AA102:AA103" si="284">+V102+Y102</f>
        <v>0</v>
      </c>
      <c r="AB102" s="2">
        <f t="shared" ref="AB102:AB103" si="285">+Z102+AA102</f>
        <v>0</v>
      </c>
    </row>
    <row r="103" spans="1:28" x14ac:dyDescent="0.2">
      <c r="A103" s="21"/>
      <c r="B103" s="1"/>
      <c r="C103" s="25"/>
      <c r="D103" s="13"/>
      <c r="E103" s="45"/>
      <c r="F103" s="45"/>
      <c r="G103" s="45"/>
      <c r="H103" s="45"/>
      <c r="I103" s="13"/>
      <c r="J103" s="13"/>
      <c r="K103" s="13"/>
      <c r="L103" s="13"/>
      <c r="M103" s="13"/>
      <c r="N103" s="13"/>
      <c r="O103" s="48"/>
      <c r="P103" s="59"/>
      <c r="Q103" s="2"/>
      <c r="R103" s="27">
        <f>SUM(P103:Q103)</f>
        <v>0</v>
      </c>
      <c r="S103" s="1"/>
      <c r="T103" s="1"/>
      <c r="U103" s="2">
        <f t="shared" si="280"/>
        <v>0</v>
      </c>
      <c r="V103" s="2">
        <f t="shared" si="281"/>
        <v>0</v>
      </c>
      <c r="W103" s="2">
        <f t="shared" si="282"/>
        <v>0</v>
      </c>
      <c r="X103" s="1"/>
      <c r="Y103" s="1"/>
      <c r="Z103" s="2">
        <f t="shared" si="283"/>
        <v>0</v>
      </c>
      <c r="AA103" s="2">
        <f t="shared" si="284"/>
        <v>0</v>
      </c>
      <c r="AB103" s="2">
        <f t="shared" si="285"/>
        <v>0</v>
      </c>
    </row>
    <row r="104" spans="1:28" x14ac:dyDescent="0.2">
      <c r="A104" s="21" t="s">
        <v>50</v>
      </c>
      <c r="B104" s="3">
        <f>SUM(B105)</f>
        <v>0</v>
      </c>
      <c r="C104" s="14">
        <f>SUM(C105)</f>
        <v>0</v>
      </c>
      <c r="D104" s="3">
        <f>SUM(D105)</f>
        <v>0</v>
      </c>
      <c r="E104" s="3">
        <f t="shared" ref="E104:N104" si="286">SUM(E105)</f>
        <v>0</v>
      </c>
      <c r="F104" s="3">
        <f t="shared" si="286"/>
        <v>0</v>
      </c>
      <c r="G104" s="3">
        <f t="shared" si="286"/>
        <v>0</v>
      </c>
      <c r="H104" s="3">
        <f t="shared" si="286"/>
        <v>0</v>
      </c>
      <c r="I104" s="3">
        <f t="shared" si="286"/>
        <v>0</v>
      </c>
      <c r="J104" s="3">
        <f t="shared" si="286"/>
        <v>0</v>
      </c>
      <c r="K104" s="3">
        <f t="shared" si="286"/>
        <v>0</v>
      </c>
      <c r="L104" s="3">
        <f t="shared" si="286"/>
        <v>0</v>
      </c>
      <c r="M104" s="3">
        <f t="shared" si="286"/>
        <v>0</v>
      </c>
      <c r="N104" s="3">
        <f t="shared" si="286"/>
        <v>0</v>
      </c>
      <c r="O104" s="40"/>
      <c r="P104" s="59"/>
      <c r="Q104" s="2"/>
      <c r="R104" s="12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x14ac:dyDescent="0.2">
      <c r="A105" s="20" t="s">
        <v>51</v>
      </c>
      <c r="B105" s="17"/>
      <c r="C105" s="29"/>
      <c r="D105" s="13">
        <f>SUM(B105:C105)</f>
        <v>0</v>
      </c>
      <c r="E105" s="45"/>
      <c r="F105" s="13"/>
      <c r="G105" s="75">
        <f t="shared" ref="G105" si="287">+B105+E105</f>
        <v>0</v>
      </c>
      <c r="H105" s="75">
        <f t="shared" ref="H105" si="288">+C105+F105</f>
        <v>0</v>
      </c>
      <c r="I105" s="75">
        <f t="shared" ref="I105" si="289">+G105+H105</f>
        <v>0</v>
      </c>
      <c r="J105" s="73"/>
      <c r="K105" s="73"/>
      <c r="L105" s="73">
        <f t="shared" ref="L105" si="290">+G105+J105</f>
        <v>0</v>
      </c>
      <c r="M105" s="73">
        <f t="shared" ref="M105" si="291">+H105+K105</f>
        <v>0</v>
      </c>
      <c r="N105" s="73">
        <f t="shared" ref="N105" si="292">+L105+M105</f>
        <v>0</v>
      </c>
      <c r="O105" s="40"/>
      <c r="P105" s="59"/>
      <c r="Q105" s="2"/>
      <c r="R105" s="12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x14ac:dyDescent="0.2">
      <c r="A106" s="20"/>
      <c r="B106" s="32"/>
      <c r="C106" s="25"/>
      <c r="D106" s="33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21"/>
      <c r="P106" s="63"/>
      <c r="Q106" s="44"/>
      <c r="R106" s="58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x14ac:dyDescent="0.2">
      <c r="A107" s="6" t="s">
        <v>17</v>
      </c>
      <c r="B107" s="7">
        <f t="shared" ref="B107:F107" si="293">SUM(B66,B71,B75,B86,B98,B101,B104,)</f>
        <v>1125</v>
      </c>
      <c r="C107" s="7">
        <f t="shared" si="293"/>
        <v>0</v>
      </c>
      <c r="D107" s="7">
        <f t="shared" si="293"/>
        <v>1125</v>
      </c>
      <c r="E107" s="7">
        <f>SUM(E66,E71,E75,E86,E98,E101,E104,)</f>
        <v>0</v>
      </c>
      <c r="F107" s="7">
        <f t="shared" si="293"/>
        <v>0</v>
      </c>
      <c r="G107" s="7">
        <f>SUM(G66,G71,G75,G86,G98,G101,G104,)</f>
        <v>1125</v>
      </c>
      <c r="H107" s="7">
        <f t="shared" ref="H107:N107" si="294">SUM(H66,H71,H75,H86,H98,H101,H104,)</f>
        <v>0</v>
      </c>
      <c r="I107" s="7">
        <f t="shared" si="294"/>
        <v>1125</v>
      </c>
      <c r="J107" s="7">
        <f t="shared" si="294"/>
        <v>0</v>
      </c>
      <c r="K107" s="7">
        <f t="shared" si="294"/>
        <v>0</v>
      </c>
      <c r="L107" s="7">
        <f t="shared" si="294"/>
        <v>1125</v>
      </c>
      <c r="M107" s="7">
        <f t="shared" si="294"/>
        <v>0</v>
      </c>
      <c r="N107" s="7">
        <f t="shared" si="294"/>
        <v>1125</v>
      </c>
      <c r="O107" s="9" t="s">
        <v>20</v>
      </c>
      <c r="P107" s="64">
        <f>SUM(P66,P68,P70,P75,P77,P84,P86,P89,P100)</f>
        <v>2353611</v>
      </c>
      <c r="Q107" s="5">
        <f>SUM(Q66,Q68,Q70,Q75,Q77,Q84,Q86,Q89,Q100)</f>
        <v>414160</v>
      </c>
      <c r="R107" s="53">
        <f>SUM(R66,R68,R70,R75,R77,R84,R86,R89,R100)</f>
        <v>2767771</v>
      </c>
      <c r="S107" s="53">
        <f t="shared" ref="S107:AB107" si="295">SUM(S66,S68,S70,S75,S77,S84,S86,S89,S100)</f>
        <v>0</v>
      </c>
      <c r="T107" s="53">
        <f t="shared" si="295"/>
        <v>0</v>
      </c>
      <c r="U107" s="53">
        <f t="shared" si="295"/>
        <v>2353611</v>
      </c>
      <c r="V107" s="53">
        <f t="shared" si="295"/>
        <v>414160</v>
      </c>
      <c r="W107" s="53">
        <f t="shared" si="295"/>
        <v>2767771</v>
      </c>
      <c r="X107" s="53">
        <f t="shared" si="295"/>
        <v>0</v>
      </c>
      <c r="Y107" s="53">
        <f t="shared" si="295"/>
        <v>0</v>
      </c>
      <c r="Z107" s="53">
        <f t="shared" si="295"/>
        <v>2353611</v>
      </c>
      <c r="AA107" s="53">
        <f t="shared" si="295"/>
        <v>414160</v>
      </c>
      <c r="AB107" s="53">
        <f t="shared" si="295"/>
        <v>2767771</v>
      </c>
    </row>
    <row r="108" spans="1:28" x14ac:dyDescent="0.2">
      <c r="A108" s="15" t="s">
        <v>18</v>
      </c>
      <c r="B108" s="10">
        <f t="shared" ref="B108:D108" si="296">+B109+B114+B115+B116</f>
        <v>0</v>
      </c>
      <c r="C108" s="10">
        <f t="shared" si="296"/>
        <v>0</v>
      </c>
      <c r="D108" s="10">
        <f t="shared" si="296"/>
        <v>0</v>
      </c>
      <c r="E108" s="10">
        <f>+E109+E114+E115+E116</f>
        <v>0</v>
      </c>
      <c r="F108" s="10">
        <f t="shared" ref="F108:L108" si="297">+F109+F114+F115+F116</f>
        <v>0</v>
      </c>
      <c r="G108" s="10">
        <f t="shared" si="297"/>
        <v>0</v>
      </c>
      <c r="H108" s="10">
        <f t="shared" si="297"/>
        <v>0</v>
      </c>
      <c r="I108" s="10">
        <f t="shared" si="297"/>
        <v>0</v>
      </c>
      <c r="J108" s="10">
        <f t="shared" si="297"/>
        <v>0</v>
      </c>
      <c r="K108" s="10">
        <f t="shared" si="297"/>
        <v>0</v>
      </c>
      <c r="L108" s="10">
        <f t="shared" si="297"/>
        <v>0</v>
      </c>
      <c r="M108" s="10">
        <f t="shared" ref="M108" si="298">+M109+M114+M115+M116</f>
        <v>0</v>
      </c>
      <c r="N108" s="10">
        <f t="shared" ref="N108" si="299">+N109+N114+N115+N116</f>
        <v>0</v>
      </c>
      <c r="O108" s="40" t="s">
        <v>57</v>
      </c>
      <c r="P108" s="55"/>
      <c r="Q108" s="3"/>
      <c r="R108" s="12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22" t="s">
        <v>62</v>
      </c>
      <c r="B109" s="3"/>
      <c r="C109" s="3"/>
      <c r="D109" s="3"/>
      <c r="E109" s="3"/>
      <c r="F109" s="3"/>
      <c r="G109" s="75">
        <f t="shared" ref="G109" si="300">+B109+E109</f>
        <v>0</v>
      </c>
      <c r="H109" s="75">
        <f t="shared" ref="H109" si="301">+C109+F109</f>
        <v>0</v>
      </c>
      <c r="I109" s="75">
        <f t="shared" ref="I109" si="302">+G109+H109</f>
        <v>0</v>
      </c>
      <c r="J109" s="73"/>
      <c r="K109" s="73"/>
      <c r="L109" s="73">
        <f t="shared" ref="L109" si="303">+G109+J109</f>
        <v>0</v>
      </c>
      <c r="M109" s="73">
        <f t="shared" ref="M109" si="304">+H109+K109</f>
        <v>0</v>
      </c>
      <c r="N109" s="73">
        <f t="shared" ref="N109" si="305">+L109+M109</f>
        <v>0</v>
      </c>
      <c r="O109" s="81" t="s">
        <v>63</v>
      </c>
      <c r="P109" s="8"/>
      <c r="Q109" s="3"/>
      <c r="R109" s="12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49" t="s">
        <v>72</v>
      </c>
      <c r="B110" s="30"/>
      <c r="C110" s="30"/>
      <c r="D110" s="30">
        <f>SUM(B110:C110)</f>
        <v>0</v>
      </c>
      <c r="E110" s="60"/>
      <c r="F110" s="30"/>
      <c r="G110" s="75">
        <f t="shared" ref="G110:G115" si="306">+B110+E110</f>
        <v>0</v>
      </c>
      <c r="H110" s="75">
        <f t="shared" ref="H110:H115" si="307">+C110+F110</f>
        <v>0</v>
      </c>
      <c r="I110" s="75">
        <f t="shared" ref="I110:I115" si="308">+G110+H110</f>
        <v>0</v>
      </c>
      <c r="J110" s="73"/>
      <c r="K110" s="73"/>
      <c r="L110" s="73">
        <f t="shared" ref="L110:L115" si="309">+G110+J110</f>
        <v>0</v>
      </c>
      <c r="M110" s="73">
        <f t="shared" ref="M110:M115" si="310">+H110+K110</f>
        <v>0</v>
      </c>
      <c r="N110" s="73">
        <f t="shared" ref="N110:N115" si="311">+L110+M110</f>
        <v>0</v>
      </c>
      <c r="O110" s="77" t="s">
        <v>75</v>
      </c>
      <c r="P110" s="60"/>
      <c r="Q110" s="30"/>
      <c r="R110" s="50">
        <f>SUM(P110:Q110)</f>
        <v>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49" t="s">
        <v>73</v>
      </c>
      <c r="B111" s="30"/>
      <c r="C111" s="30"/>
      <c r="D111" s="30">
        <f>SUM(B111:C111)</f>
        <v>0</v>
      </c>
      <c r="E111" s="60"/>
      <c r="F111" s="30"/>
      <c r="G111" s="75">
        <f t="shared" si="306"/>
        <v>0</v>
      </c>
      <c r="H111" s="75">
        <f t="shared" si="307"/>
        <v>0</v>
      </c>
      <c r="I111" s="75">
        <f t="shared" si="308"/>
        <v>0</v>
      </c>
      <c r="J111" s="73"/>
      <c r="K111" s="73"/>
      <c r="L111" s="73">
        <f t="shared" si="309"/>
        <v>0</v>
      </c>
      <c r="M111" s="73">
        <f t="shared" si="310"/>
        <v>0</v>
      </c>
      <c r="N111" s="73">
        <f t="shared" si="311"/>
        <v>0</v>
      </c>
      <c r="O111" s="77" t="s">
        <v>76</v>
      </c>
      <c r="P111" s="60"/>
      <c r="Q111" s="30"/>
      <c r="R111" s="50">
        <f>SUM(P111:Q111)</f>
        <v>0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49" t="s">
        <v>74</v>
      </c>
      <c r="B112" s="30"/>
      <c r="C112" s="30"/>
      <c r="D112" s="30"/>
      <c r="E112" s="60"/>
      <c r="F112" s="30"/>
      <c r="G112" s="75">
        <f t="shared" si="306"/>
        <v>0</v>
      </c>
      <c r="H112" s="75">
        <f t="shared" si="307"/>
        <v>0</v>
      </c>
      <c r="I112" s="75">
        <f t="shared" si="308"/>
        <v>0</v>
      </c>
      <c r="J112" s="73"/>
      <c r="K112" s="73"/>
      <c r="L112" s="73">
        <f t="shared" si="309"/>
        <v>0</v>
      </c>
      <c r="M112" s="73">
        <f t="shared" si="310"/>
        <v>0</v>
      </c>
      <c r="N112" s="73">
        <f t="shared" si="311"/>
        <v>0</v>
      </c>
      <c r="O112" s="77" t="s">
        <v>77</v>
      </c>
      <c r="P112" s="60"/>
      <c r="Q112" s="30"/>
      <c r="R112" s="50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49" t="s">
        <v>83</v>
      </c>
      <c r="B113" s="30"/>
      <c r="C113" s="30"/>
      <c r="D113" s="30"/>
      <c r="E113" s="60"/>
      <c r="F113" s="30"/>
      <c r="G113" s="75"/>
      <c r="H113" s="75"/>
      <c r="I113" s="75"/>
      <c r="J113" s="73"/>
      <c r="K113" s="73"/>
      <c r="L113" s="73"/>
      <c r="M113" s="73"/>
      <c r="N113" s="73"/>
      <c r="O113" s="49" t="s">
        <v>83</v>
      </c>
      <c r="P113" s="60"/>
      <c r="Q113" s="30"/>
      <c r="R113" s="50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22" t="s">
        <v>66</v>
      </c>
      <c r="B114" s="3"/>
      <c r="C114" s="3"/>
      <c r="D114" s="3"/>
      <c r="E114" s="8"/>
      <c r="F114" s="3"/>
      <c r="G114" s="75">
        <f t="shared" si="306"/>
        <v>0</v>
      </c>
      <c r="H114" s="75">
        <f t="shared" si="307"/>
        <v>0</v>
      </c>
      <c r="I114" s="75">
        <f t="shared" si="308"/>
        <v>0</v>
      </c>
      <c r="J114" s="73"/>
      <c r="K114" s="73"/>
      <c r="L114" s="73">
        <f t="shared" si="309"/>
        <v>0</v>
      </c>
      <c r="M114" s="73">
        <f t="shared" si="310"/>
        <v>0</v>
      </c>
      <c r="N114" s="73">
        <f t="shared" si="311"/>
        <v>0</v>
      </c>
      <c r="O114" s="48" t="s">
        <v>67</v>
      </c>
      <c r="P114" s="8"/>
      <c r="Q114" s="3"/>
      <c r="R114" s="12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22" t="s">
        <v>60</v>
      </c>
      <c r="B115" s="13"/>
      <c r="C115" s="13"/>
      <c r="D115" s="13"/>
      <c r="E115" s="13"/>
      <c r="F115" s="13"/>
      <c r="G115" s="75">
        <f t="shared" si="306"/>
        <v>0</v>
      </c>
      <c r="H115" s="75">
        <f t="shared" si="307"/>
        <v>0</v>
      </c>
      <c r="I115" s="75">
        <f t="shared" si="308"/>
        <v>0</v>
      </c>
      <c r="J115" s="75"/>
      <c r="K115" s="75"/>
      <c r="L115" s="73">
        <f t="shared" si="309"/>
        <v>0</v>
      </c>
      <c r="M115" s="73">
        <f t="shared" si="310"/>
        <v>0</v>
      </c>
      <c r="N115" s="73">
        <f t="shared" si="311"/>
        <v>0</v>
      </c>
      <c r="O115" s="17" t="s">
        <v>65</v>
      </c>
      <c r="P115" s="8"/>
      <c r="Q115" s="3"/>
      <c r="R115" s="12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22" t="s">
        <v>82</v>
      </c>
      <c r="B116" s="13"/>
      <c r="C116" s="13"/>
      <c r="D116" s="13"/>
      <c r="E116" s="13"/>
      <c r="F116" s="13"/>
      <c r="G116" s="75"/>
      <c r="H116" s="75"/>
      <c r="I116" s="75"/>
      <c r="J116" s="75"/>
      <c r="K116" s="75"/>
      <c r="L116" s="75"/>
      <c r="M116" s="75"/>
      <c r="N116" s="75"/>
      <c r="O116" s="78"/>
      <c r="P116" s="33"/>
      <c r="Q116" s="3"/>
      <c r="R116" s="12"/>
      <c r="S116" s="47"/>
      <c r="T116" s="47"/>
      <c r="U116" s="47"/>
      <c r="V116" s="47"/>
      <c r="W116" s="47"/>
      <c r="X116" s="1"/>
      <c r="Y116" s="1"/>
      <c r="Z116" s="1"/>
      <c r="AA116" s="1"/>
      <c r="AB116" s="1"/>
    </row>
    <row r="117" spans="1:28" x14ac:dyDescent="0.2">
      <c r="A117" s="11" t="s">
        <v>19</v>
      </c>
      <c r="B117" s="4">
        <f t="shared" ref="B117:N117" si="312">SUM(B107:B108)</f>
        <v>1125</v>
      </c>
      <c r="C117" s="4">
        <f t="shared" si="312"/>
        <v>0</v>
      </c>
      <c r="D117" s="4">
        <f t="shared" si="312"/>
        <v>1125</v>
      </c>
      <c r="E117" s="4">
        <f>SUM(E107:E108)</f>
        <v>0</v>
      </c>
      <c r="F117" s="4">
        <f t="shared" si="312"/>
        <v>0</v>
      </c>
      <c r="G117" s="4">
        <f t="shared" si="312"/>
        <v>1125</v>
      </c>
      <c r="H117" s="4">
        <f t="shared" si="312"/>
        <v>0</v>
      </c>
      <c r="I117" s="4">
        <f t="shared" si="312"/>
        <v>1125</v>
      </c>
      <c r="J117" s="4">
        <f t="shared" si="312"/>
        <v>0</v>
      </c>
      <c r="K117" s="4">
        <f t="shared" si="312"/>
        <v>0</v>
      </c>
      <c r="L117" s="4">
        <f t="shared" si="312"/>
        <v>1125</v>
      </c>
      <c r="M117" s="4">
        <f t="shared" si="312"/>
        <v>0</v>
      </c>
      <c r="N117" s="4">
        <f t="shared" si="312"/>
        <v>1125</v>
      </c>
      <c r="O117" s="9" t="s">
        <v>22</v>
      </c>
      <c r="P117" s="65">
        <f>SUM(P107:P115)</f>
        <v>2353611</v>
      </c>
      <c r="Q117" s="4">
        <f>SUM(Q107:Q115)</f>
        <v>414160</v>
      </c>
      <c r="R117" s="54">
        <f>SUM(R107:R115)</f>
        <v>2767771</v>
      </c>
      <c r="S117" s="54">
        <f t="shared" ref="S117:AB117" si="313">SUM(S107:S115)</f>
        <v>0</v>
      </c>
      <c r="T117" s="54">
        <f t="shared" si="313"/>
        <v>0</v>
      </c>
      <c r="U117" s="54">
        <f t="shared" si="313"/>
        <v>2353611</v>
      </c>
      <c r="V117" s="54">
        <f t="shared" si="313"/>
        <v>414160</v>
      </c>
      <c r="W117" s="54">
        <f t="shared" si="313"/>
        <v>2767771</v>
      </c>
      <c r="X117" s="54">
        <f t="shared" si="313"/>
        <v>0</v>
      </c>
      <c r="Y117" s="54">
        <f t="shared" si="313"/>
        <v>0</v>
      </c>
      <c r="Z117" s="54">
        <f t="shared" si="313"/>
        <v>2353611</v>
      </c>
      <c r="AA117" s="54">
        <f t="shared" si="313"/>
        <v>414160</v>
      </c>
      <c r="AB117" s="54">
        <f t="shared" si="313"/>
        <v>2767771</v>
      </c>
    </row>
    <row r="118" spans="1:28" ht="12.75" customHeight="1" x14ac:dyDescent="0.2">
      <c r="R118" s="16"/>
    </row>
    <row r="119" spans="1:28" x14ac:dyDescent="0.2">
      <c r="A119" s="90" t="str">
        <f>+A2</f>
        <v>Komárom Város Önkormányzata és az általa irányított költségvetési szervek 2026. évi  bevételei és kiadásainak módosított előirányzata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</row>
    <row r="120" spans="1:28" ht="13.5" customHeight="1" x14ac:dyDescent="0.2">
      <c r="Q120" s="23"/>
      <c r="AB120" s="24" t="s">
        <v>14</v>
      </c>
    </row>
    <row r="121" spans="1:28" ht="31.5" customHeight="1" x14ac:dyDescent="0.2">
      <c r="A121" s="105" t="s">
        <v>0</v>
      </c>
      <c r="B121" s="101" t="s">
        <v>92</v>
      </c>
      <c r="C121" s="101"/>
      <c r="D121" s="101"/>
      <c r="E121" s="91" t="s">
        <v>81</v>
      </c>
      <c r="F121" s="92"/>
      <c r="G121" s="91" t="s">
        <v>93</v>
      </c>
      <c r="H121" s="96"/>
      <c r="I121" s="92"/>
      <c r="J121" s="102" t="str">
        <f>+J4</f>
        <v>Javasolt módosítás</v>
      </c>
      <c r="K121" s="103"/>
      <c r="L121" s="102" t="str">
        <f>+G121</f>
        <v>2026. évi módosított bevételek                            GAZDASÁGI SZERVEZETTEL  RENDELKEZŐ INTÉZMÉNYEK</v>
      </c>
      <c r="M121" s="104"/>
      <c r="N121" s="103"/>
      <c r="O121" s="97" t="s">
        <v>1</v>
      </c>
      <c r="P121" s="101" t="s">
        <v>102</v>
      </c>
      <c r="Q121" s="101"/>
      <c r="R121" s="101"/>
      <c r="S121" s="91" t="s">
        <v>81</v>
      </c>
      <c r="T121" s="92"/>
      <c r="U121" s="91" t="s">
        <v>103</v>
      </c>
      <c r="V121" s="96"/>
      <c r="W121" s="92"/>
      <c r="X121" s="91" t="s">
        <v>81</v>
      </c>
      <c r="Y121" s="92"/>
      <c r="Z121" s="91" t="s">
        <v>103</v>
      </c>
      <c r="AA121" s="96"/>
      <c r="AB121" s="92"/>
    </row>
    <row r="122" spans="1:28" ht="12.75" customHeight="1" x14ac:dyDescent="0.2">
      <c r="A122" s="105"/>
      <c r="B122" s="100" t="s">
        <v>11</v>
      </c>
      <c r="C122" s="100" t="s">
        <v>12</v>
      </c>
      <c r="D122" s="95" t="str">
        <f>+D5</f>
        <v>1/2026.(II.3.) önk.rendelet eredeti ei.</v>
      </c>
      <c r="E122" s="95" t="s">
        <v>11</v>
      </c>
      <c r="F122" s="95" t="s">
        <v>12</v>
      </c>
      <c r="G122" s="95" t="s">
        <v>11</v>
      </c>
      <c r="H122" s="95" t="s">
        <v>12</v>
      </c>
      <c r="I122" s="93" t="str">
        <f>+I64</f>
        <v>.../2026.(…....) önk.rendelet mód. ei.</v>
      </c>
      <c r="J122" s="93" t="str">
        <f>+J5</f>
        <v>Kötelező feladatok</v>
      </c>
      <c r="K122" s="93" t="str">
        <f>+K5</f>
        <v>Önként vállalt feladatok</v>
      </c>
      <c r="L122" s="93" t="str">
        <f>+L5</f>
        <v>Kötelező feladatok</v>
      </c>
      <c r="M122" s="93" t="str">
        <f>+M5</f>
        <v>Önként vállalt feladatok</v>
      </c>
      <c r="N122" s="93" t="str">
        <f>+N5</f>
        <v>.../2026.(…....) önk.rendelet mód. ei.</v>
      </c>
      <c r="O122" s="98"/>
      <c r="P122" s="95" t="s">
        <v>11</v>
      </c>
      <c r="Q122" s="95" t="s">
        <v>12</v>
      </c>
      <c r="R122" s="95" t="str">
        <f>+R5</f>
        <v>1/2026.(II.3.) önk.rendelet eredeti ei.</v>
      </c>
      <c r="S122" s="95" t="s">
        <v>11</v>
      </c>
      <c r="T122" s="95" t="s">
        <v>12</v>
      </c>
      <c r="U122" s="95" t="s">
        <v>11</v>
      </c>
      <c r="V122" s="95" t="s">
        <v>12</v>
      </c>
      <c r="W122" s="93" t="str">
        <f>+W64</f>
        <v>.../2026.(…....) önk.rendelet mód. ei.</v>
      </c>
      <c r="X122" s="95" t="s">
        <v>11</v>
      </c>
      <c r="Y122" s="95" t="s">
        <v>12</v>
      </c>
      <c r="Z122" s="95" t="s">
        <v>11</v>
      </c>
      <c r="AA122" s="95" t="s">
        <v>12</v>
      </c>
      <c r="AB122" s="93" t="str">
        <f>+AB64</f>
        <v>.../2026.(…....) önk.rendelet mód. ei.</v>
      </c>
    </row>
    <row r="123" spans="1:28" ht="26.1" customHeight="1" x14ac:dyDescent="0.2">
      <c r="A123" s="105"/>
      <c r="B123" s="100"/>
      <c r="C123" s="100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9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</row>
    <row r="124" spans="1:28" x14ac:dyDescent="0.2">
      <c r="A124" s="34" t="s">
        <v>58</v>
      </c>
      <c r="B124" s="10">
        <f>SUM(B125:B126)</f>
        <v>0</v>
      </c>
      <c r="C124" s="14">
        <f>SUM(C125:C126)</f>
        <v>0</v>
      </c>
      <c r="D124" s="10">
        <f>SUM(D125:D126)</f>
        <v>0</v>
      </c>
      <c r="E124" s="10">
        <f t="shared" ref="E124:N124" si="314">SUM(E125:E126)</f>
        <v>0</v>
      </c>
      <c r="F124" s="10">
        <f t="shared" si="314"/>
        <v>0</v>
      </c>
      <c r="G124" s="26">
        <f t="shared" si="314"/>
        <v>0</v>
      </c>
      <c r="H124" s="10">
        <f t="shared" si="314"/>
        <v>0</v>
      </c>
      <c r="I124" s="10">
        <f t="shared" si="314"/>
        <v>0</v>
      </c>
      <c r="J124" s="10">
        <f t="shared" si="314"/>
        <v>0</v>
      </c>
      <c r="K124" s="10">
        <f t="shared" si="314"/>
        <v>0</v>
      </c>
      <c r="L124" s="10">
        <f t="shared" si="314"/>
        <v>0</v>
      </c>
      <c r="M124" s="10">
        <f t="shared" si="314"/>
        <v>0</v>
      </c>
      <c r="N124" s="10">
        <f t="shared" si="314"/>
        <v>0</v>
      </c>
      <c r="O124" s="19" t="s">
        <v>2</v>
      </c>
      <c r="P124" s="55">
        <v>1046447</v>
      </c>
      <c r="Q124" s="10">
        <v>1613</v>
      </c>
      <c r="R124" s="26">
        <f>SUM(P124:Q124)</f>
        <v>1048060</v>
      </c>
      <c r="S124" s="26"/>
      <c r="T124" s="76"/>
      <c r="U124" s="10">
        <f>+P124+S124</f>
        <v>1046447</v>
      </c>
      <c r="V124" s="10">
        <f>+Q124+T124</f>
        <v>1613</v>
      </c>
      <c r="W124" s="10">
        <f>+U124+V124</f>
        <v>1048060</v>
      </c>
      <c r="X124" s="3"/>
      <c r="Y124" s="3"/>
      <c r="Z124" s="3">
        <f t="shared" ref="Z124" si="315">+U124+X124</f>
        <v>1046447</v>
      </c>
      <c r="AA124" s="3">
        <f t="shared" ref="AA124" si="316">+V124+Y124</f>
        <v>1613</v>
      </c>
      <c r="AB124" s="3">
        <f t="shared" ref="AB124" si="317">+Z124+AA124</f>
        <v>1048060</v>
      </c>
    </row>
    <row r="125" spans="1:28" x14ac:dyDescent="0.2">
      <c r="A125" s="17" t="s">
        <v>27</v>
      </c>
      <c r="B125" s="2"/>
      <c r="C125" s="25"/>
      <c r="D125" s="13">
        <f t="shared" ref="D125:D145" si="318">SUM(B125:C125)</f>
        <v>0</v>
      </c>
      <c r="E125" s="45"/>
      <c r="F125" s="13"/>
      <c r="G125" s="75">
        <f t="shared" ref="G125" si="319">+B125+E125</f>
        <v>0</v>
      </c>
      <c r="H125" s="75">
        <f t="shared" ref="H125" si="320">+C125+F125</f>
        <v>0</v>
      </c>
      <c r="I125" s="75">
        <f t="shared" ref="I125" si="321">+G125+H125</f>
        <v>0</v>
      </c>
      <c r="J125" s="73"/>
      <c r="K125" s="73"/>
      <c r="L125" s="73">
        <f t="shared" ref="L125" si="322">+G125+J125</f>
        <v>0</v>
      </c>
      <c r="M125" s="73">
        <f t="shared" ref="M125" si="323">+H125+K125</f>
        <v>0</v>
      </c>
      <c r="N125" s="73">
        <f t="shared" ref="N125" si="324">+L125+M125</f>
        <v>0</v>
      </c>
      <c r="P125" s="59"/>
      <c r="Q125" s="2"/>
      <c r="R125" s="12"/>
      <c r="S125" s="12"/>
      <c r="T125" s="1"/>
      <c r="U125" s="1"/>
      <c r="V125" s="1"/>
      <c r="W125" s="1"/>
      <c r="X125" s="3"/>
      <c r="Y125" s="3"/>
      <c r="Z125" s="1"/>
      <c r="AA125" s="1"/>
      <c r="AB125" s="1"/>
    </row>
    <row r="126" spans="1:28" x14ac:dyDescent="0.2">
      <c r="A126" s="1" t="s">
        <v>28</v>
      </c>
      <c r="B126" s="2"/>
      <c r="C126" s="25"/>
      <c r="D126" s="13">
        <f t="shared" si="318"/>
        <v>0</v>
      </c>
      <c r="E126" s="45"/>
      <c r="F126" s="13"/>
      <c r="G126" s="75">
        <f t="shared" ref="G126:G127" si="325">+B126+E126</f>
        <v>0</v>
      </c>
      <c r="H126" s="75">
        <f t="shared" ref="H126:H127" si="326">+C126+F126</f>
        <v>0</v>
      </c>
      <c r="I126" s="75">
        <f t="shared" ref="I126:I127" si="327">+G126+H126</f>
        <v>0</v>
      </c>
      <c r="J126" s="73"/>
      <c r="K126" s="73"/>
      <c r="L126" s="73">
        <f t="shared" ref="L126:L127" si="328">+G126+J126</f>
        <v>0</v>
      </c>
      <c r="M126" s="73">
        <f t="shared" ref="M126:M127" si="329">+H126+K126</f>
        <v>0</v>
      </c>
      <c r="N126" s="73">
        <f t="shared" ref="N126:N127" si="330">+L126+M126</f>
        <v>0</v>
      </c>
      <c r="O126" s="40" t="s">
        <v>13</v>
      </c>
      <c r="P126" s="8">
        <v>146319</v>
      </c>
      <c r="Q126" s="3">
        <v>677</v>
      </c>
      <c r="R126" s="12">
        <f>SUM(P126:Q126)</f>
        <v>146996</v>
      </c>
      <c r="S126" s="12"/>
      <c r="T126" s="1"/>
      <c r="U126" s="3">
        <f>+P126+S126</f>
        <v>146319</v>
      </c>
      <c r="V126" s="3">
        <f>+Q126+T126</f>
        <v>677</v>
      </c>
      <c r="W126" s="3">
        <f>+U126+V126</f>
        <v>146996</v>
      </c>
      <c r="X126" s="3"/>
      <c r="Y126" s="3"/>
      <c r="Z126" s="3">
        <f t="shared" ref="Z126" si="331">+U126+X126</f>
        <v>146319</v>
      </c>
      <c r="AA126" s="3">
        <f t="shared" ref="AA126" si="332">+V126+Y126</f>
        <v>677</v>
      </c>
      <c r="AB126" s="3">
        <f t="shared" ref="AB126" si="333">+Z126+AA126</f>
        <v>146996</v>
      </c>
    </row>
    <row r="127" spans="1:28" x14ac:dyDescent="0.2">
      <c r="A127" s="35" t="s">
        <v>29</v>
      </c>
      <c r="B127" s="30"/>
      <c r="C127" s="31"/>
      <c r="D127" s="30">
        <f t="shared" si="318"/>
        <v>0</v>
      </c>
      <c r="E127" s="60"/>
      <c r="F127" s="30"/>
      <c r="G127" s="75">
        <f t="shared" si="325"/>
        <v>0</v>
      </c>
      <c r="H127" s="75">
        <f t="shared" si="326"/>
        <v>0</v>
      </c>
      <c r="I127" s="75">
        <f t="shared" si="327"/>
        <v>0</v>
      </c>
      <c r="J127" s="73"/>
      <c r="K127" s="73"/>
      <c r="L127" s="73">
        <f t="shared" si="328"/>
        <v>0</v>
      </c>
      <c r="M127" s="73">
        <f t="shared" si="329"/>
        <v>0</v>
      </c>
      <c r="N127" s="73">
        <f t="shared" si="330"/>
        <v>0</v>
      </c>
      <c r="P127" s="59"/>
      <c r="Q127" s="2"/>
      <c r="R127" s="12"/>
      <c r="S127" s="12"/>
      <c r="T127" s="1"/>
      <c r="U127" s="1"/>
      <c r="V127" s="1"/>
      <c r="W127" s="1"/>
      <c r="X127" s="3"/>
      <c r="Y127" s="3"/>
      <c r="Z127" s="1"/>
      <c r="AA127" s="1"/>
      <c r="AB127" s="1"/>
    </row>
    <row r="128" spans="1:28" x14ac:dyDescent="0.2">
      <c r="A128" s="36"/>
      <c r="B128" s="2"/>
      <c r="C128" s="25"/>
      <c r="D128" s="13"/>
      <c r="E128" s="45"/>
      <c r="F128" s="13"/>
      <c r="G128" s="75"/>
      <c r="H128" s="75"/>
      <c r="I128" s="75"/>
      <c r="J128" s="73"/>
      <c r="K128" s="73"/>
      <c r="L128" s="73"/>
      <c r="M128" s="73"/>
      <c r="N128" s="73"/>
      <c r="O128" s="40" t="s">
        <v>23</v>
      </c>
      <c r="P128" s="8">
        <v>178965</v>
      </c>
      <c r="Q128" s="3">
        <v>436</v>
      </c>
      <c r="R128" s="12">
        <f>SUM(P128:Q128)</f>
        <v>179401</v>
      </c>
      <c r="S128" s="12"/>
      <c r="T128" s="1"/>
      <c r="U128" s="3">
        <f>+P128+S128</f>
        <v>178965</v>
      </c>
      <c r="V128" s="3">
        <f>+Q128+T128</f>
        <v>436</v>
      </c>
      <c r="W128" s="3">
        <f>+U128+V128</f>
        <v>179401</v>
      </c>
      <c r="X128" s="3"/>
      <c r="Y128" s="3"/>
      <c r="Z128" s="3">
        <f t="shared" ref="Z128" si="334">+U128+X128</f>
        <v>178965</v>
      </c>
      <c r="AA128" s="3">
        <f t="shared" ref="AA128" si="335">+V128+Y128</f>
        <v>436</v>
      </c>
      <c r="AB128" s="3">
        <f t="shared" ref="AB128" si="336">+Z128+AA128</f>
        <v>179401</v>
      </c>
    </row>
    <row r="129" spans="1:28" x14ac:dyDescent="0.2">
      <c r="A129" s="36" t="s">
        <v>59</v>
      </c>
      <c r="B129" s="3">
        <f>SUM(B130)</f>
        <v>0</v>
      </c>
      <c r="C129" s="14">
        <f>SUM(C130)</f>
        <v>0</v>
      </c>
      <c r="D129" s="3">
        <f>SUM(D130)</f>
        <v>0</v>
      </c>
      <c r="E129" s="3">
        <f t="shared" ref="E129:N129" si="337">SUM(E130)</f>
        <v>0</v>
      </c>
      <c r="F129" s="3">
        <f t="shared" si="337"/>
        <v>0</v>
      </c>
      <c r="G129" s="12">
        <f t="shared" si="337"/>
        <v>0</v>
      </c>
      <c r="H129" s="3">
        <f t="shared" si="337"/>
        <v>0</v>
      </c>
      <c r="I129" s="3">
        <f t="shared" si="337"/>
        <v>0</v>
      </c>
      <c r="J129" s="3">
        <f t="shared" si="337"/>
        <v>0</v>
      </c>
      <c r="K129" s="3">
        <f t="shared" si="337"/>
        <v>0</v>
      </c>
      <c r="L129" s="3">
        <f t="shared" si="337"/>
        <v>0</v>
      </c>
      <c r="M129" s="3">
        <f t="shared" si="337"/>
        <v>0</v>
      </c>
      <c r="N129" s="3">
        <f t="shared" si="337"/>
        <v>0</v>
      </c>
      <c r="O129" s="67" t="s">
        <v>71</v>
      </c>
      <c r="P129" s="60"/>
      <c r="Q129" s="30"/>
      <c r="R129" s="50">
        <f>SUM(P129:Q129)</f>
        <v>0</v>
      </c>
      <c r="S129" s="12"/>
      <c r="T129" s="1"/>
      <c r="U129" s="30">
        <f t="shared" ref="U129" si="338">+P129+S129</f>
        <v>0</v>
      </c>
      <c r="V129" s="30">
        <f t="shared" ref="V129" si="339">+Q129+T129</f>
        <v>0</v>
      </c>
      <c r="W129" s="30">
        <f t="shared" ref="W129" si="340">+U129+V129</f>
        <v>0</v>
      </c>
      <c r="X129" s="1"/>
      <c r="Y129" s="1"/>
      <c r="Z129" s="30">
        <f t="shared" ref="Z129:Z130" si="341">+U129+X129</f>
        <v>0</v>
      </c>
      <c r="AA129" s="30">
        <f t="shared" ref="AA129:AA130" si="342">+V129+Y129</f>
        <v>0</v>
      </c>
      <c r="AB129" s="30">
        <f t="shared" ref="AB129:AB130" si="343">+Z129+AA129</f>
        <v>0</v>
      </c>
    </row>
    <row r="130" spans="1:28" x14ac:dyDescent="0.2">
      <c r="A130" s="20" t="s">
        <v>70</v>
      </c>
      <c r="B130" s="2"/>
      <c r="C130" s="25"/>
      <c r="D130" s="13">
        <f t="shared" si="318"/>
        <v>0</v>
      </c>
      <c r="E130" s="45"/>
      <c r="F130" s="13"/>
      <c r="G130" s="75">
        <f t="shared" ref="G130" si="344">+B130+E130</f>
        <v>0</v>
      </c>
      <c r="H130" s="75">
        <f t="shared" ref="H130" si="345">+C130+F130</f>
        <v>0</v>
      </c>
      <c r="I130" s="75">
        <f t="shared" ref="I130" si="346">+G130+H130</f>
        <v>0</v>
      </c>
      <c r="J130" s="73"/>
      <c r="K130" s="73"/>
      <c r="L130" s="73">
        <f t="shared" ref="L130" si="347">+G130+J130</f>
        <v>0</v>
      </c>
      <c r="M130" s="73">
        <f t="shared" ref="M130" si="348">+H130+K130</f>
        <v>0</v>
      </c>
      <c r="N130" s="73">
        <f t="shared" ref="N130" si="349">+L130+M130</f>
        <v>0</v>
      </c>
      <c r="O130" s="67" t="s">
        <v>78</v>
      </c>
      <c r="P130" s="60"/>
      <c r="Q130" s="30"/>
      <c r="R130" s="50">
        <f>SUM(P130:Q130)</f>
        <v>0</v>
      </c>
      <c r="S130" s="12"/>
      <c r="T130" s="1"/>
      <c r="U130" s="30">
        <f t="shared" ref="U130" si="350">+P130+S130</f>
        <v>0</v>
      </c>
      <c r="V130" s="30">
        <f t="shared" ref="V130" si="351">+Q130+T130</f>
        <v>0</v>
      </c>
      <c r="W130" s="30">
        <f t="shared" ref="W130" si="352">+U130+V130</f>
        <v>0</v>
      </c>
      <c r="X130" s="1"/>
      <c r="Y130" s="1"/>
      <c r="Z130" s="30">
        <f t="shared" si="341"/>
        <v>0</v>
      </c>
      <c r="AA130" s="30">
        <f t="shared" si="342"/>
        <v>0</v>
      </c>
      <c r="AB130" s="30">
        <f t="shared" si="343"/>
        <v>0</v>
      </c>
    </row>
    <row r="131" spans="1:28" x14ac:dyDescent="0.2">
      <c r="A131" s="1"/>
      <c r="B131" s="2"/>
      <c r="C131" s="25"/>
      <c r="D131" s="13"/>
      <c r="E131" s="45"/>
      <c r="F131" s="13"/>
      <c r="G131" s="29"/>
      <c r="H131" s="45"/>
      <c r="I131" s="13"/>
      <c r="J131" s="13"/>
      <c r="K131" s="13"/>
      <c r="L131" s="13"/>
      <c r="M131" s="13"/>
      <c r="N131" s="13"/>
      <c r="O131" s="67"/>
      <c r="P131" s="61"/>
      <c r="Q131" s="51"/>
      <c r="R131" s="50"/>
      <c r="S131" s="12"/>
      <c r="T131" s="1"/>
      <c r="U131" s="35"/>
      <c r="V131" s="35"/>
      <c r="W131" s="35"/>
      <c r="X131" s="1"/>
      <c r="Y131" s="1"/>
      <c r="Z131" s="1"/>
      <c r="AA131" s="1"/>
      <c r="AB131" s="1"/>
    </row>
    <row r="132" spans="1:28" x14ac:dyDescent="0.2">
      <c r="A132" s="1"/>
      <c r="B132" s="2"/>
      <c r="C132" s="25"/>
      <c r="D132" s="13"/>
      <c r="E132" s="45"/>
      <c r="F132" s="13"/>
      <c r="G132" s="29"/>
      <c r="H132" s="45"/>
      <c r="I132" s="13"/>
      <c r="J132" s="13"/>
      <c r="K132" s="13"/>
      <c r="L132" s="13"/>
      <c r="M132" s="13"/>
      <c r="N132" s="13"/>
      <c r="O132" s="40"/>
      <c r="P132" s="8"/>
      <c r="Q132" s="3"/>
      <c r="R132" s="12"/>
      <c r="S132" s="12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x14ac:dyDescent="0.2">
      <c r="A133" s="36" t="s">
        <v>16</v>
      </c>
      <c r="B133" s="3">
        <f>SUM(B134:B142)</f>
        <v>0</v>
      </c>
      <c r="C133" s="3">
        <f>SUM(C134:C142)</f>
        <v>0</v>
      </c>
      <c r="D133" s="3">
        <f>SUM(D134:D142)</f>
        <v>0</v>
      </c>
      <c r="E133" s="3">
        <f t="shared" ref="E133:N133" si="353">SUM(E134:E142)</f>
        <v>0</v>
      </c>
      <c r="F133" s="3">
        <f t="shared" si="353"/>
        <v>0</v>
      </c>
      <c r="G133" s="12">
        <f t="shared" si="353"/>
        <v>0</v>
      </c>
      <c r="H133" s="3">
        <f t="shared" si="353"/>
        <v>0</v>
      </c>
      <c r="I133" s="3">
        <f t="shared" si="353"/>
        <v>0</v>
      </c>
      <c r="J133" s="3">
        <f t="shared" si="353"/>
        <v>0</v>
      </c>
      <c r="K133" s="3">
        <f t="shared" si="353"/>
        <v>0</v>
      </c>
      <c r="L133" s="3">
        <f t="shared" si="353"/>
        <v>0</v>
      </c>
      <c r="M133" s="3">
        <f t="shared" si="353"/>
        <v>0</v>
      </c>
      <c r="N133" s="3">
        <f t="shared" si="353"/>
        <v>0</v>
      </c>
      <c r="O133" s="40" t="s">
        <v>24</v>
      </c>
      <c r="P133" s="8"/>
      <c r="Q133" s="3"/>
      <c r="R133" s="12">
        <f>SUM(P133:Q133)</f>
        <v>0</v>
      </c>
      <c r="S133" s="12"/>
      <c r="T133" s="1"/>
      <c r="U133" s="3">
        <f>+P133+S133</f>
        <v>0</v>
      </c>
      <c r="V133" s="3">
        <f>+Q133+T133</f>
        <v>0</v>
      </c>
      <c r="W133" s="3">
        <f>+U133+V133</f>
        <v>0</v>
      </c>
      <c r="X133" s="1"/>
      <c r="Y133" s="1"/>
      <c r="Z133" s="3">
        <f t="shared" ref="Z133" si="354">+U133+X133</f>
        <v>0</v>
      </c>
      <c r="AA133" s="3">
        <f t="shared" ref="AA133" si="355">+V133+Y133</f>
        <v>0</v>
      </c>
      <c r="AB133" s="3">
        <f t="shared" ref="AB133" si="356">+Z133+AA133</f>
        <v>0</v>
      </c>
    </row>
    <row r="134" spans="1:28" x14ac:dyDescent="0.2">
      <c r="A134" s="20" t="s">
        <v>30</v>
      </c>
      <c r="B134" s="2"/>
      <c r="C134" s="25"/>
      <c r="D134" s="13">
        <f t="shared" si="318"/>
        <v>0</v>
      </c>
      <c r="E134" s="45"/>
      <c r="F134" s="13"/>
      <c r="G134" s="75">
        <f t="shared" ref="G134" si="357">+B134+E134</f>
        <v>0</v>
      </c>
      <c r="H134" s="75">
        <f t="shared" ref="H134" si="358">+C134+F134</f>
        <v>0</v>
      </c>
      <c r="I134" s="75">
        <f t="shared" ref="I134" si="359">+G134+H134</f>
        <v>0</v>
      </c>
      <c r="J134" s="73"/>
      <c r="K134" s="73"/>
      <c r="L134" s="73">
        <f t="shared" ref="L134" si="360">+G134+J134</f>
        <v>0</v>
      </c>
      <c r="M134" s="73">
        <f t="shared" ref="M134" si="361">+H134+K134</f>
        <v>0</v>
      </c>
      <c r="N134" s="73">
        <f t="shared" ref="N134" si="362">+L134+M134</f>
        <v>0</v>
      </c>
      <c r="P134" s="59"/>
      <c r="Q134" s="2"/>
      <c r="R134" s="27"/>
      <c r="S134" s="12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x14ac:dyDescent="0.2">
      <c r="A135" s="20" t="s">
        <v>31</v>
      </c>
      <c r="B135" s="2"/>
      <c r="C135" s="25"/>
      <c r="D135" s="13">
        <f t="shared" si="318"/>
        <v>0</v>
      </c>
      <c r="E135" s="45"/>
      <c r="F135" s="13"/>
      <c r="G135" s="75">
        <f t="shared" ref="G135:G142" si="363">+B135+E135</f>
        <v>0</v>
      </c>
      <c r="H135" s="75">
        <f t="shared" ref="H135:H142" si="364">+C135+F135</f>
        <v>0</v>
      </c>
      <c r="I135" s="75">
        <f t="shared" ref="I135:I142" si="365">+G135+H135</f>
        <v>0</v>
      </c>
      <c r="J135" s="73"/>
      <c r="K135" s="73"/>
      <c r="L135" s="73">
        <f t="shared" ref="L135:L142" si="366">+G135+J135</f>
        <v>0</v>
      </c>
      <c r="M135" s="73">
        <f t="shared" ref="M135:M142" si="367">+H135+K135</f>
        <v>0</v>
      </c>
      <c r="N135" s="73">
        <f t="shared" ref="N135:N142" si="368">+L135+M135</f>
        <v>0</v>
      </c>
      <c r="O135" s="40" t="s">
        <v>25</v>
      </c>
      <c r="P135" s="8">
        <f>SUM(P136:P140)</f>
        <v>0</v>
      </c>
      <c r="Q135" s="8">
        <f t="shared" ref="Q135:AB135" si="369">SUM(Q136:Q140)</f>
        <v>0</v>
      </c>
      <c r="R135" s="3">
        <f t="shared" si="369"/>
        <v>0</v>
      </c>
      <c r="S135" s="12">
        <f t="shared" si="369"/>
        <v>0</v>
      </c>
      <c r="T135" s="8">
        <f t="shared" si="369"/>
        <v>0</v>
      </c>
      <c r="U135" s="8">
        <f t="shared" si="369"/>
        <v>0</v>
      </c>
      <c r="V135" s="8">
        <f t="shared" si="369"/>
        <v>0</v>
      </c>
      <c r="W135" s="3">
        <f t="shared" si="369"/>
        <v>0</v>
      </c>
      <c r="X135" s="3">
        <f t="shared" si="369"/>
        <v>0</v>
      </c>
      <c r="Y135" s="3">
        <f t="shared" si="369"/>
        <v>0</v>
      </c>
      <c r="Z135" s="3">
        <f t="shared" si="369"/>
        <v>0</v>
      </c>
      <c r="AA135" s="3">
        <f t="shared" si="369"/>
        <v>0</v>
      </c>
      <c r="AB135" s="3">
        <f t="shared" si="369"/>
        <v>0</v>
      </c>
    </row>
    <row r="136" spans="1:28" x14ac:dyDescent="0.2">
      <c r="A136" s="20" t="s">
        <v>32</v>
      </c>
      <c r="B136" s="3"/>
      <c r="C136" s="14"/>
      <c r="D136" s="13">
        <f t="shared" si="318"/>
        <v>0</v>
      </c>
      <c r="E136" s="13"/>
      <c r="F136" s="13"/>
      <c r="G136" s="75">
        <f t="shared" si="363"/>
        <v>0</v>
      </c>
      <c r="H136" s="75">
        <f t="shared" si="364"/>
        <v>0</v>
      </c>
      <c r="I136" s="75">
        <f t="shared" si="365"/>
        <v>0</v>
      </c>
      <c r="J136" s="73"/>
      <c r="K136" s="73"/>
      <c r="L136" s="73">
        <f t="shared" si="366"/>
        <v>0</v>
      </c>
      <c r="M136" s="73">
        <f t="shared" si="367"/>
        <v>0</v>
      </c>
      <c r="N136" s="73">
        <f t="shared" si="368"/>
        <v>0</v>
      </c>
      <c r="O136" t="s">
        <v>69</v>
      </c>
      <c r="P136" s="59"/>
      <c r="Q136" s="2"/>
      <c r="R136" s="27">
        <f>SUM(P136:Q136)</f>
        <v>0</v>
      </c>
      <c r="S136" s="12"/>
      <c r="T136" s="1"/>
      <c r="U136" s="2">
        <f t="shared" ref="U136" si="370">+P136+S136</f>
        <v>0</v>
      </c>
      <c r="V136" s="2">
        <f t="shared" ref="V136" si="371">+Q136+T136</f>
        <v>0</v>
      </c>
      <c r="W136" s="2">
        <f t="shared" ref="W136" si="372">+U136+V136</f>
        <v>0</v>
      </c>
      <c r="X136" s="1"/>
      <c r="Y136" s="1"/>
      <c r="Z136" s="2">
        <f t="shared" ref="Z136" si="373">+U136+X136</f>
        <v>0</v>
      </c>
      <c r="AA136" s="2">
        <f t="shared" ref="AA136" si="374">+V136+Y136</f>
        <v>0</v>
      </c>
      <c r="AB136" s="2">
        <f t="shared" ref="AB136" si="375">+Z136+AA136</f>
        <v>0</v>
      </c>
    </row>
    <row r="137" spans="1:28" x14ac:dyDescent="0.2">
      <c r="A137" s="20" t="s">
        <v>33</v>
      </c>
      <c r="B137" s="13"/>
      <c r="C137" s="29"/>
      <c r="D137" s="13">
        <f t="shared" si="318"/>
        <v>0</v>
      </c>
      <c r="E137" s="13"/>
      <c r="F137" s="13"/>
      <c r="G137" s="75">
        <f t="shared" si="363"/>
        <v>0</v>
      </c>
      <c r="H137" s="75">
        <f t="shared" si="364"/>
        <v>0</v>
      </c>
      <c r="I137" s="75">
        <f t="shared" si="365"/>
        <v>0</v>
      </c>
      <c r="J137" s="73"/>
      <c r="K137" s="73"/>
      <c r="L137" s="73">
        <f t="shared" si="366"/>
        <v>0</v>
      </c>
      <c r="M137" s="73">
        <f t="shared" si="367"/>
        <v>0</v>
      </c>
      <c r="N137" s="73">
        <f t="shared" si="368"/>
        <v>0</v>
      </c>
      <c r="O137" t="s">
        <v>52</v>
      </c>
      <c r="P137" s="59"/>
      <c r="Q137" s="2"/>
      <c r="R137" s="27"/>
      <c r="S137" s="12"/>
      <c r="T137" s="1"/>
      <c r="U137" s="2">
        <f t="shared" ref="U137:U140" si="376">+P137+S137</f>
        <v>0</v>
      </c>
      <c r="V137" s="2">
        <f t="shared" ref="V137:V140" si="377">+Q137+T137</f>
        <v>0</v>
      </c>
      <c r="W137" s="2">
        <f t="shared" ref="W137:W140" si="378">+U137+V137</f>
        <v>0</v>
      </c>
      <c r="X137" s="1"/>
      <c r="Y137" s="1"/>
      <c r="Z137" s="2">
        <f t="shared" ref="Z137:Z140" si="379">+U137+X137</f>
        <v>0</v>
      </c>
      <c r="AA137" s="2">
        <f t="shared" ref="AA137:AA140" si="380">+V137+Y137</f>
        <v>0</v>
      </c>
      <c r="AB137" s="2">
        <f t="shared" ref="AB137:AB140" si="381">+Z137+AA137</f>
        <v>0</v>
      </c>
    </row>
    <row r="138" spans="1:28" x14ac:dyDescent="0.2">
      <c r="A138" s="20" t="s">
        <v>34</v>
      </c>
      <c r="B138" s="2"/>
      <c r="C138" s="25"/>
      <c r="D138" s="13">
        <f t="shared" si="318"/>
        <v>0</v>
      </c>
      <c r="E138" s="13"/>
      <c r="F138" s="13"/>
      <c r="G138" s="75">
        <f t="shared" si="363"/>
        <v>0</v>
      </c>
      <c r="H138" s="75">
        <f t="shared" si="364"/>
        <v>0</v>
      </c>
      <c r="I138" s="75">
        <f t="shared" si="365"/>
        <v>0</v>
      </c>
      <c r="J138" s="73"/>
      <c r="K138" s="73"/>
      <c r="L138" s="73">
        <f t="shared" si="366"/>
        <v>0</v>
      </c>
      <c r="M138" s="73">
        <f t="shared" si="367"/>
        <v>0</v>
      </c>
      <c r="N138" s="73">
        <f t="shared" si="368"/>
        <v>0</v>
      </c>
      <c r="O138" t="s">
        <v>64</v>
      </c>
      <c r="P138" s="45"/>
      <c r="Q138" s="13"/>
      <c r="R138" s="27"/>
      <c r="S138" s="12"/>
      <c r="T138" s="1"/>
      <c r="U138" s="2">
        <f t="shared" si="376"/>
        <v>0</v>
      </c>
      <c r="V138" s="2">
        <f t="shared" si="377"/>
        <v>0</v>
      </c>
      <c r="W138" s="2">
        <f t="shared" si="378"/>
        <v>0</v>
      </c>
      <c r="X138" s="1"/>
      <c r="Y138" s="1"/>
      <c r="Z138" s="2">
        <f t="shared" si="379"/>
        <v>0</v>
      </c>
      <c r="AA138" s="2">
        <f t="shared" si="380"/>
        <v>0</v>
      </c>
      <c r="AB138" s="2">
        <f t="shared" si="381"/>
        <v>0</v>
      </c>
    </row>
    <row r="139" spans="1:28" x14ac:dyDescent="0.2">
      <c r="A139" s="20" t="s">
        <v>8</v>
      </c>
      <c r="B139" s="2"/>
      <c r="C139" s="25"/>
      <c r="D139" s="13">
        <f t="shared" si="318"/>
        <v>0</v>
      </c>
      <c r="E139" s="13"/>
      <c r="F139" s="13"/>
      <c r="G139" s="75">
        <f t="shared" si="363"/>
        <v>0</v>
      </c>
      <c r="H139" s="75">
        <f t="shared" si="364"/>
        <v>0</v>
      </c>
      <c r="I139" s="75">
        <f t="shared" si="365"/>
        <v>0</v>
      </c>
      <c r="J139" s="73"/>
      <c r="K139" s="73"/>
      <c r="L139" s="73">
        <f t="shared" si="366"/>
        <v>0</v>
      </c>
      <c r="M139" s="73">
        <f t="shared" si="367"/>
        <v>0</v>
      </c>
      <c r="N139" s="73">
        <f t="shared" si="368"/>
        <v>0</v>
      </c>
      <c r="O139" t="s">
        <v>53</v>
      </c>
      <c r="P139" s="8"/>
      <c r="Q139" s="3"/>
      <c r="R139" s="12"/>
      <c r="S139" s="12"/>
      <c r="T139" s="1"/>
      <c r="U139" s="2">
        <f t="shared" si="376"/>
        <v>0</v>
      </c>
      <c r="V139" s="2">
        <f t="shared" si="377"/>
        <v>0</v>
      </c>
      <c r="W139" s="2">
        <f t="shared" si="378"/>
        <v>0</v>
      </c>
      <c r="X139" s="1"/>
      <c r="Y139" s="1"/>
      <c r="Z139" s="2">
        <f t="shared" si="379"/>
        <v>0</v>
      </c>
      <c r="AA139" s="2">
        <f t="shared" si="380"/>
        <v>0</v>
      </c>
      <c r="AB139" s="2">
        <f t="shared" si="381"/>
        <v>0</v>
      </c>
    </row>
    <row r="140" spans="1:28" x14ac:dyDescent="0.2">
      <c r="A140" s="20" t="s">
        <v>35</v>
      </c>
      <c r="B140" s="2"/>
      <c r="C140" s="25"/>
      <c r="D140" s="13">
        <f t="shared" si="318"/>
        <v>0</v>
      </c>
      <c r="E140" s="13"/>
      <c r="F140" s="13"/>
      <c r="G140" s="75">
        <f t="shared" si="363"/>
        <v>0</v>
      </c>
      <c r="H140" s="75">
        <f t="shared" si="364"/>
        <v>0</v>
      </c>
      <c r="I140" s="75">
        <f t="shared" si="365"/>
        <v>0</v>
      </c>
      <c r="J140" s="73"/>
      <c r="K140" s="73"/>
      <c r="L140" s="73">
        <f t="shared" si="366"/>
        <v>0</v>
      </c>
      <c r="M140" s="73">
        <f t="shared" si="367"/>
        <v>0</v>
      </c>
      <c r="N140" s="73">
        <f t="shared" si="368"/>
        <v>0</v>
      </c>
      <c r="O140" t="s">
        <v>80</v>
      </c>
      <c r="P140" s="8"/>
      <c r="Q140" s="3"/>
      <c r="R140" s="12"/>
      <c r="S140" s="12"/>
      <c r="T140" s="1"/>
      <c r="U140" s="2">
        <f t="shared" si="376"/>
        <v>0</v>
      </c>
      <c r="V140" s="2">
        <f t="shared" si="377"/>
        <v>0</v>
      </c>
      <c r="W140" s="2">
        <f t="shared" si="378"/>
        <v>0</v>
      </c>
      <c r="X140" s="1"/>
      <c r="Y140" s="1"/>
      <c r="Z140" s="2">
        <f t="shared" si="379"/>
        <v>0</v>
      </c>
      <c r="AA140" s="2">
        <f t="shared" si="380"/>
        <v>0</v>
      </c>
      <c r="AB140" s="2">
        <f t="shared" si="381"/>
        <v>0</v>
      </c>
    </row>
    <row r="141" spans="1:28" x14ac:dyDescent="0.2">
      <c r="A141" s="20" t="s">
        <v>7</v>
      </c>
      <c r="B141" s="2"/>
      <c r="C141" s="25"/>
      <c r="D141" s="13">
        <f t="shared" si="318"/>
        <v>0</v>
      </c>
      <c r="E141" s="13"/>
      <c r="F141" s="13"/>
      <c r="G141" s="75">
        <f t="shared" si="363"/>
        <v>0</v>
      </c>
      <c r="H141" s="75">
        <f t="shared" si="364"/>
        <v>0</v>
      </c>
      <c r="I141" s="75">
        <f t="shared" si="365"/>
        <v>0</v>
      </c>
      <c r="J141" s="73"/>
      <c r="K141" s="73"/>
      <c r="L141" s="73">
        <f t="shared" si="366"/>
        <v>0</v>
      </c>
      <c r="M141" s="73">
        <f t="shared" si="367"/>
        <v>0</v>
      </c>
      <c r="N141" s="73">
        <f t="shared" si="368"/>
        <v>0</v>
      </c>
      <c r="P141" s="20"/>
      <c r="Q141" s="1"/>
      <c r="R141" s="47"/>
      <c r="S141" s="12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x14ac:dyDescent="0.2">
      <c r="A142" s="1" t="s">
        <v>61</v>
      </c>
      <c r="B142" s="2"/>
      <c r="C142" s="25"/>
      <c r="D142" s="13">
        <f t="shared" si="318"/>
        <v>0</v>
      </c>
      <c r="E142" s="13"/>
      <c r="F142" s="13"/>
      <c r="G142" s="75">
        <f t="shared" si="363"/>
        <v>0</v>
      </c>
      <c r="H142" s="75">
        <f t="shared" si="364"/>
        <v>0</v>
      </c>
      <c r="I142" s="75">
        <f t="shared" si="365"/>
        <v>0</v>
      </c>
      <c r="J142" s="73"/>
      <c r="K142" s="73"/>
      <c r="L142" s="73">
        <f t="shared" si="366"/>
        <v>0</v>
      </c>
      <c r="M142" s="73">
        <f t="shared" si="367"/>
        <v>0</v>
      </c>
      <c r="N142" s="73">
        <f t="shared" si="368"/>
        <v>0</v>
      </c>
      <c r="O142" s="40" t="s">
        <v>4</v>
      </c>
      <c r="P142" s="8">
        <v>28723</v>
      </c>
      <c r="Q142" s="3"/>
      <c r="R142" s="12">
        <f>SUM(P142:Q142)</f>
        <v>28723</v>
      </c>
      <c r="S142" s="12"/>
      <c r="T142" s="1"/>
      <c r="U142" s="3">
        <f>+P142+S142</f>
        <v>28723</v>
      </c>
      <c r="V142" s="3">
        <f>+Q142+T142</f>
        <v>0</v>
      </c>
      <c r="W142" s="3">
        <f>+U142+V142</f>
        <v>28723</v>
      </c>
      <c r="X142" s="3"/>
      <c r="Y142" s="1"/>
      <c r="Z142" s="3">
        <f t="shared" ref="Z142" si="382">+U142+X142</f>
        <v>28723</v>
      </c>
      <c r="AA142" s="3">
        <f t="shared" ref="AA142" si="383">+V142+Y142</f>
        <v>0</v>
      </c>
      <c r="AB142" s="3">
        <f t="shared" ref="AB142" si="384">+Z142+AA142</f>
        <v>28723</v>
      </c>
    </row>
    <row r="143" spans="1:28" x14ac:dyDescent="0.2">
      <c r="A143" s="1"/>
      <c r="B143" s="2"/>
      <c r="C143" s="25"/>
      <c r="D143" s="13"/>
      <c r="E143" s="13"/>
      <c r="F143" s="13"/>
      <c r="G143" s="27"/>
      <c r="H143" s="13"/>
      <c r="I143" s="13"/>
      <c r="J143" s="13"/>
      <c r="K143" s="13"/>
      <c r="L143" s="13"/>
      <c r="M143" s="13"/>
      <c r="N143" s="13"/>
      <c r="O143" s="67" t="s">
        <v>54</v>
      </c>
      <c r="P143" s="45"/>
      <c r="Q143" s="13"/>
      <c r="R143" s="27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x14ac:dyDescent="0.2">
      <c r="A144" s="36" t="s">
        <v>36</v>
      </c>
      <c r="B144" s="3">
        <f>SUM(B145:B154)</f>
        <v>16185</v>
      </c>
      <c r="C144" s="14">
        <f>SUM(C145:C154)</f>
        <v>0</v>
      </c>
      <c r="D144" s="3">
        <f>SUM(D145:D154)</f>
        <v>16185</v>
      </c>
      <c r="E144" s="3">
        <f t="shared" ref="E144:N144" si="385">SUM(E145:E154)</f>
        <v>0</v>
      </c>
      <c r="F144" s="3">
        <f t="shared" si="385"/>
        <v>0</v>
      </c>
      <c r="G144" s="12">
        <f t="shared" si="385"/>
        <v>16185</v>
      </c>
      <c r="H144" s="3">
        <f t="shared" si="385"/>
        <v>0</v>
      </c>
      <c r="I144" s="3">
        <f t="shared" si="385"/>
        <v>16185</v>
      </c>
      <c r="J144" s="3">
        <f t="shared" si="385"/>
        <v>0</v>
      </c>
      <c r="K144" s="3">
        <f t="shared" si="385"/>
        <v>0</v>
      </c>
      <c r="L144" s="3">
        <f t="shared" si="385"/>
        <v>16185</v>
      </c>
      <c r="M144" s="3">
        <f t="shared" si="385"/>
        <v>0</v>
      </c>
      <c r="N144" s="3">
        <f t="shared" si="385"/>
        <v>16185</v>
      </c>
      <c r="P144" s="8"/>
      <c r="Q144" s="3"/>
      <c r="R144" s="12"/>
      <c r="S144" s="1"/>
      <c r="T144" s="1"/>
      <c r="U144" s="3"/>
      <c r="V144" s="3"/>
      <c r="W144" s="3"/>
      <c r="X144" s="1"/>
      <c r="Y144" s="1"/>
      <c r="Z144" s="1"/>
      <c r="AA144" s="1"/>
      <c r="AB144" s="1"/>
    </row>
    <row r="145" spans="1:28" x14ac:dyDescent="0.2">
      <c r="A145" s="1" t="s">
        <v>37</v>
      </c>
      <c r="B145" s="2"/>
      <c r="C145" s="25"/>
      <c r="D145" s="13">
        <f t="shared" si="318"/>
        <v>0</v>
      </c>
      <c r="E145" s="13"/>
      <c r="F145" s="13"/>
      <c r="G145" s="75">
        <f t="shared" ref="G145" si="386">+B145+E145</f>
        <v>0</v>
      </c>
      <c r="H145" s="75">
        <f t="shared" ref="H145" si="387">+C145+F145</f>
        <v>0</v>
      </c>
      <c r="I145" s="75">
        <f t="shared" ref="I145" si="388">+G145+H145</f>
        <v>0</v>
      </c>
      <c r="J145" s="73"/>
      <c r="K145" s="73"/>
      <c r="L145" s="73">
        <f t="shared" ref="L145" si="389">+G145+J145</f>
        <v>0</v>
      </c>
      <c r="M145" s="73">
        <f t="shared" ref="M145" si="390">+H145+K145</f>
        <v>0</v>
      </c>
      <c r="N145" s="73">
        <f t="shared" ref="N145" si="391">+L145+M145</f>
        <v>0</v>
      </c>
      <c r="O145" s="40" t="s">
        <v>3</v>
      </c>
      <c r="P145" s="8"/>
      <c r="Q145" s="3"/>
      <c r="R145" s="12">
        <f>SUM(P145:Q145)</f>
        <v>0</v>
      </c>
      <c r="S145" s="1"/>
      <c r="T145" s="1"/>
      <c r="U145" s="3">
        <f>+P145+S145</f>
        <v>0</v>
      </c>
      <c r="V145" s="3">
        <f>+Q145+T145</f>
        <v>0</v>
      </c>
      <c r="W145" s="3">
        <f>+U145+V145</f>
        <v>0</v>
      </c>
      <c r="X145" s="1"/>
      <c r="Y145" s="1"/>
      <c r="Z145" s="3">
        <f t="shared" ref="Z145" si="392">+U145+X145</f>
        <v>0</v>
      </c>
      <c r="AA145" s="3">
        <f t="shared" ref="AA145" si="393">+V145+Y145</f>
        <v>0</v>
      </c>
      <c r="AB145" s="3">
        <f t="shared" ref="AB145" si="394">+Z145+AA145</f>
        <v>0</v>
      </c>
    </row>
    <row r="146" spans="1:28" x14ac:dyDescent="0.2">
      <c r="A146" s="1" t="s">
        <v>6</v>
      </c>
      <c r="B146" s="2">
        <v>240</v>
      </c>
      <c r="C146" s="25"/>
      <c r="D146" s="13">
        <f>SUM(B146:C146)</f>
        <v>240</v>
      </c>
      <c r="E146" s="13"/>
      <c r="F146" s="13"/>
      <c r="G146" s="75">
        <f t="shared" ref="G146:G154" si="395">+B146+E146</f>
        <v>240</v>
      </c>
      <c r="H146" s="75">
        <f t="shared" ref="H146:H154" si="396">+C146+F146</f>
        <v>0</v>
      </c>
      <c r="I146" s="75">
        <f t="shared" ref="I146:I154" si="397">+G146+H146</f>
        <v>240</v>
      </c>
      <c r="J146" s="73"/>
      <c r="K146" s="73"/>
      <c r="L146" s="73">
        <f t="shared" ref="L146:L154" si="398">+G146+J146</f>
        <v>240</v>
      </c>
      <c r="M146" s="73">
        <f t="shared" ref="M146:M154" si="399">+H146+K146</f>
        <v>0</v>
      </c>
      <c r="N146" s="73">
        <f t="shared" ref="N146:N154" si="400">+L146+M146</f>
        <v>240</v>
      </c>
      <c r="P146" s="20"/>
      <c r="Q146" s="1"/>
      <c r="R146" s="47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x14ac:dyDescent="0.2">
      <c r="A147" s="1" t="s">
        <v>38</v>
      </c>
      <c r="B147" s="2">
        <v>12240</v>
      </c>
      <c r="C147" s="25"/>
      <c r="D147" s="13">
        <f t="shared" ref="D147:D163" si="401">SUM(B147:C147)</f>
        <v>12240</v>
      </c>
      <c r="E147" s="13"/>
      <c r="F147" s="13"/>
      <c r="G147" s="75">
        <f t="shared" si="395"/>
        <v>12240</v>
      </c>
      <c r="H147" s="75">
        <f t="shared" si="396"/>
        <v>0</v>
      </c>
      <c r="I147" s="75">
        <f t="shared" si="397"/>
        <v>12240</v>
      </c>
      <c r="J147" s="73"/>
      <c r="K147" s="73"/>
      <c r="L147" s="73">
        <f t="shared" si="398"/>
        <v>12240</v>
      </c>
      <c r="M147" s="73">
        <f t="shared" si="399"/>
        <v>0</v>
      </c>
      <c r="N147" s="73">
        <f t="shared" si="400"/>
        <v>12240</v>
      </c>
      <c r="O147" s="40" t="s">
        <v>26</v>
      </c>
      <c r="P147" s="8"/>
      <c r="Q147" s="3"/>
      <c r="R147" s="12">
        <f>SUM(R148:R150)</f>
        <v>0</v>
      </c>
      <c r="S147" s="12">
        <f t="shared" ref="S147:AB147" si="402">SUM(S148:S150)</f>
        <v>0</v>
      </c>
      <c r="T147" s="12">
        <f t="shared" si="402"/>
        <v>0</v>
      </c>
      <c r="U147" s="12">
        <f t="shared" si="402"/>
        <v>0</v>
      </c>
      <c r="V147" s="12">
        <f t="shared" si="402"/>
        <v>0</v>
      </c>
      <c r="W147" s="12">
        <f t="shared" si="402"/>
        <v>0</v>
      </c>
      <c r="X147" s="12">
        <f t="shared" si="402"/>
        <v>0</v>
      </c>
      <c r="Y147" s="12">
        <f t="shared" si="402"/>
        <v>0</v>
      </c>
      <c r="Z147" s="12">
        <f t="shared" si="402"/>
        <v>0</v>
      </c>
      <c r="AA147" s="12">
        <f t="shared" si="402"/>
        <v>0</v>
      </c>
      <c r="AB147" s="12">
        <f t="shared" si="402"/>
        <v>0</v>
      </c>
    </row>
    <row r="148" spans="1:28" x14ac:dyDescent="0.2">
      <c r="A148" s="1" t="s">
        <v>39</v>
      </c>
      <c r="B148" s="2"/>
      <c r="C148" s="25"/>
      <c r="D148" s="13">
        <f t="shared" si="401"/>
        <v>0</v>
      </c>
      <c r="E148" s="45"/>
      <c r="F148" s="13"/>
      <c r="G148" s="75">
        <f t="shared" si="395"/>
        <v>0</v>
      </c>
      <c r="H148" s="75">
        <f t="shared" si="396"/>
        <v>0</v>
      </c>
      <c r="I148" s="75">
        <f t="shared" si="397"/>
        <v>0</v>
      </c>
      <c r="J148" s="73"/>
      <c r="K148" s="73"/>
      <c r="L148" s="73">
        <f t="shared" si="398"/>
        <v>0</v>
      </c>
      <c r="M148" s="73">
        <f t="shared" si="399"/>
        <v>0</v>
      </c>
      <c r="N148" s="73">
        <f t="shared" si="400"/>
        <v>0</v>
      </c>
      <c r="O148" t="s">
        <v>55</v>
      </c>
      <c r="P148" s="45"/>
      <c r="Q148" s="13"/>
      <c r="R148" s="27">
        <f>SUM(P148:Q148)</f>
        <v>0</v>
      </c>
      <c r="S148" s="1"/>
      <c r="T148" s="1"/>
      <c r="U148" s="2">
        <f t="shared" ref="U148" si="403">+P148+S148</f>
        <v>0</v>
      </c>
      <c r="V148" s="2">
        <f t="shared" ref="V148" si="404">+Q148+T148</f>
        <v>0</v>
      </c>
      <c r="W148" s="2">
        <f t="shared" ref="W148" si="405">+U148+V148</f>
        <v>0</v>
      </c>
      <c r="X148" s="1"/>
      <c r="Y148" s="1"/>
      <c r="Z148" s="2">
        <f t="shared" ref="Z148" si="406">+U148+X148</f>
        <v>0</v>
      </c>
      <c r="AA148" s="2">
        <f t="shared" ref="AA148" si="407">+V148+Y148</f>
        <v>0</v>
      </c>
      <c r="AB148" s="2">
        <f t="shared" ref="AB148" si="408">+Z148+AA148</f>
        <v>0</v>
      </c>
    </row>
    <row r="149" spans="1:28" x14ac:dyDescent="0.2">
      <c r="A149" s="1" t="s">
        <v>40</v>
      </c>
      <c r="B149" s="2"/>
      <c r="C149" s="25"/>
      <c r="D149" s="13">
        <f t="shared" si="401"/>
        <v>0</v>
      </c>
      <c r="E149" s="45"/>
      <c r="F149" s="13"/>
      <c r="G149" s="75">
        <f t="shared" si="395"/>
        <v>0</v>
      </c>
      <c r="H149" s="75">
        <f t="shared" si="396"/>
        <v>0</v>
      </c>
      <c r="I149" s="75">
        <f t="shared" si="397"/>
        <v>0</v>
      </c>
      <c r="J149" s="73"/>
      <c r="K149" s="73"/>
      <c r="L149" s="73">
        <f t="shared" si="398"/>
        <v>0</v>
      </c>
      <c r="M149" s="73">
        <f t="shared" si="399"/>
        <v>0</v>
      </c>
      <c r="N149" s="73">
        <f t="shared" si="400"/>
        <v>0</v>
      </c>
      <c r="O149" t="s">
        <v>56</v>
      </c>
      <c r="P149" s="8"/>
      <c r="Q149" s="3"/>
      <c r="R149" s="27">
        <f>SUM(P149:Q149)</f>
        <v>0</v>
      </c>
      <c r="S149" s="1"/>
      <c r="T149" s="1"/>
      <c r="U149" s="2">
        <f t="shared" ref="U149:U150" si="409">+P149+S149</f>
        <v>0</v>
      </c>
      <c r="V149" s="2">
        <f t="shared" ref="V149:V150" si="410">+Q149+T149</f>
        <v>0</v>
      </c>
      <c r="W149" s="2">
        <f t="shared" ref="W149:W150" si="411">+U149+V149</f>
        <v>0</v>
      </c>
      <c r="X149" s="1"/>
      <c r="Y149" s="1"/>
      <c r="Z149" s="2">
        <f t="shared" ref="Z149:Z150" si="412">+U149+X149</f>
        <v>0</v>
      </c>
      <c r="AA149" s="2">
        <f t="shared" ref="AA149:AA150" si="413">+V149+Y149</f>
        <v>0</v>
      </c>
      <c r="AB149" s="2">
        <f t="shared" ref="AB149:AB150" si="414">+Z149+AA149</f>
        <v>0</v>
      </c>
    </row>
    <row r="150" spans="1:28" x14ac:dyDescent="0.2">
      <c r="A150" s="17" t="s">
        <v>41</v>
      </c>
      <c r="B150" s="13">
        <v>3305</v>
      </c>
      <c r="C150" s="29"/>
      <c r="D150" s="13">
        <f t="shared" si="401"/>
        <v>3305</v>
      </c>
      <c r="E150" s="45"/>
      <c r="F150" s="13"/>
      <c r="G150" s="75">
        <f t="shared" si="395"/>
        <v>3305</v>
      </c>
      <c r="H150" s="75">
        <f t="shared" si="396"/>
        <v>0</v>
      </c>
      <c r="I150" s="75">
        <f t="shared" si="397"/>
        <v>3305</v>
      </c>
      <c r="J150" s="73"/>
      <c r="K150" s="73"/>
      <c r="L150" s="73">
        <f t="shared" si="398"/>
        <v>3305</v>
      </c>
      <c r="M150" s="73">
        <f t="shared" si="399"/>
        <v>0</v>
      </c>
      <c r="N150" s="73">
        <f t="shared" si="400"/>
        <v>3305</v>
      </c>
      <c r="O150" t="s">
        <v>79</v>
      </c>
      <c r="P150" s="62"/>
      <c r="Q150" s="18"/>
      <c r="R150" s="27">
        <f>SUM(P150:Q150)</f>
        <v>0</v>
      </c>
      <c r="S150" s="1"/>
      <c r="T150" s="1"/>
      <c r="U150" s="2">
        <f t="shared" si="409"/>
        <v>0</v>
      </c>
      <c r="V150" s="2">
        <f t="shared" si="410"/>
        <v>0</v>
      </c>
      <c r="W150" s="2">
        <f t="shared" si="411"/>
        <v>0</v>
      </c>
      <c r="X150" s="1"/>
      <c r="Y150" s="1"/>
      <c r="Z150" s="2">
        <f t="shared" si="412"/>
        <v>0</v>
      </c>
      <c r="AA150" s="2">
        <f t="shared" si="413"/>
        <v>0</v>
      </c>
      <c r="AB150" s="2">
        <f t="shared" si="414"/>
        <v>0</v>
      </c>
    </row>
    <row r="151" spans="1:28" x14ac:dyDescent="0.2">
      <c r="A151" s="17" t="s">
        <v>42</v>
      </c>
      <c r="B151" s="13">
        <v>400</v>
      </c>
      <c r="C151" s="29"/>
      <c r="D151" s="13">
        <f t="shared" si="401"/>
        <v>400</v>
      </c>
      <c r="E151" s="45"/>
      <c r="F151" s="13"/>
      <c r="G151" s="75">
        <f t="shared" si="395"/>
        <v>400</v>
      </c>
      <c r="H151" s="75">
        <f t="shared" si="396"/>
        <v>0</v>
      </c>
      <c r="I151" s="75">
        <f t="shared" si="397"/>
        <v>400</v>
      </c>
      <c r="J151" s="73"/>
      <c r="K151" s="73"/>
      <c r="L151" s="73">
        <f t="shared" si="398"/>
        <v>400</v>
      </c>
      <c r="M151" s="73">
        <f t="shared" si="399"/>
        <v>0</v>
      </c>
      <c r="N151" s="73">
        <f t="shared" si="400"/>
        <v>400</v>
      </c>
      <c r="P151" s="8"/>
      <c r="Q151" s="3"/>
      <c r="R151" s="12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x14ac:dyDescent="0.2">
      <c r="A152" s="17" t="s">
        <v>43</v>
      </c>
      <c r="B152" s="13"/>
      <c r="C152" s="29"/>
      <c r="D152" s="13">
        <f t="shared" si="401"/>
        <v>0</v>
      </c>
      <c r="E152" s="45"/>
      <c r="F152" s="13"/>
      <c r="G152" s="75">
        <f t="shared" si="395"/>
        <v>0</v>
      </c>
      <c r="H152" s="75">
        <f t="shared" si="396"/>
        <v>0</v>
      </c>
      <c r="I152" s="75">
        <f t="shared" si="397"/>
        <v>0</v>
      </c>
      <c r="J152" s="73"/>
      <c r="K152" s="73"/>
      <c r="L152" s="73">
        <f t="shared" si="398"/>
        <v>0</v>
      </c>
      <c r="M152" s="73">
        <f t="shared" si="399"/>
        <v>0</v>
      </c>
      <c r="N152" s="73">
        <f t="shared" si="400"/>
        <v>0</v>
      </c>
      <c r="O152" s="40"/>
      <c r="P152" s="45"/>
      <c r="Q152" s="3"/>
      <c r="R152" s="12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x14ac:dyDescent="0.2">
      <c r="A153" s="17" t="s">
        <v>44</v>
      </c>
      <c r="B153" s="13"/>
      <c r="C153" s="29"/>
      <c r="D153" s="13">
        <f t="shared" si="401"/>
        <v>0</v>
      </c>
      <c r="E153" s="45"/>
      <c r="F153" s="13"/>
      <c r="G153" s="75">
        <f t="shared" si="395"/>
        <v>0</v>
      </c>
      <c r="H153" s="75">
        <f t="shared" si="396"/>
        <v>0</v>
      </c>
      <c r="I153" s="75">
        <f t="shared" si="397"/>
        <v>0</v>
      </c>
      <c r="J153" s="73"/>
      <c r="K153" s="73"/>
      <c r="L153" s="73">
        <f t="shared" si="398"/>
        <v>0</v>
      </c>
      <c r="M153" s="73">
        <f t="shared" si="399"/>
        <v>0</v>
      </c>
      <c r="N153" s="73">
        <f t="shared" si="400"/>
        <v>0</v>
      </c>
      <c r="O153" s="40"/>
      <c r="P153" s="8"/>
      <c r="Q153" s="3"/>
      <c r="R153" s="12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x14ac:dyDescent="0.2">
      <c r="A154" s="17" t="s">
        <v>45</v>
      </c>
      <c r="B154" s="13"/>
      <c r="C154" s="29"/>
      <c r="D154" s="13">
        <f t="shared" si="401"/>
        <v>0</v>
      </c>
      <c r="E154" s="45"/>
      <c r="F154" s="13"/>
      <c r="G154" s="75">
        <f t="shared" si="395"/>
        <v>0</v>
      </c>
      <c r="H154" s="75">
        <f t="shared" si="396"/>
        <v>0</v>
      </c>
      <c r="I154" s="75">
        <f t="shared" si="397"/>
        <v>0</v>
      </c>
      <c r="J154" s="73"/>
      <c r="K154" s="73"/>
      <c r="L154" s="73">
        <f t="shared" si="398"/>
        <v>0</v>
      </c>
      <c r="M154" s="73">
        <f t="shared" si="399"/>
        <v>0</v>
      </c>
      <c r="N154" s="73">
        <f t="shared" si="400"/>
        <v>0</v>
      </c>
      <c r="P154" s="8"/>
      <c r="Q154" s="3"/>
      <c r="R154" s="12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x14ac:dyDescent="0.2">
      <c r="A155" s="1"/>
      <c r="B155" s="13"/>
      <c r="C155" s="29"/>
      <c r="D155" s="13"/>
      <c r="E155" s="45"/>
      <c r="F155" s="13"/>
      <c r="G155" s="29"/>
      <c r="H155" s="45"/>
      <c r="I155" s="13"/>
      <c r="J155" s="13"/>
      <c r="K155" s="13"/>
      <c r="L155" s="13"/>
      <c r="M155" s="13"/>
      <c r="N155" s="13"/>
      <c r="P155" s="8"/>
      <c r="Q155" s="3"/>
      <c r="R155" s="12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x14ac:dyDescent="0.2">
      <c r="A156" s="36" t="s">
        <v>46</v>
      </c>
      <c r="B156" s="3">
        <f>SUM(B157)</f>
        <v>0</v>
      </c>
      <c r="C156" s="14">
        <f>SUM(C157)</f>
        <v>0</v>
      </c>
      <c r="D156" s="3">
        <f>SUM(D157)</f>
        <v>0</v>
      </c>
      <c r="E156" s="8"/>
      <c r="F156" s="3"/>
      <c r="G156" s="14"/>
      <c r="H156" s="8"/>
      <c r="I156" s="3"/>
      <c r="J156" s="3"/>
      <c r="K156" s="3"/>
      <c r="L156" s="3"/>
      <c r="M156" s="3"/>
      <c r="N156" s="3"/>
      <c r="P156" s="8"/>
      <c r="Q156" s="3"/>
      <c r="R156" s="12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x14ac:dyDescent="0.2">
      <c r="A157" s="17" t="s">
        <v>47</v>
      </c>
      <c r="B157" s="13"/>
      <c r="C157" s="29"/>
      <c r="D157" s="13">
        <f t="shared" si="401"/>
        <v>0</v>
      </c>
      <c r="E157" s="45"/>
      <c r="F157" s="13"/>
      <c r="G157" s="75">
        <f t="shared" ref="G157" si="415">+B157+E157</f>
        <v>0</v>
      </c>
      <c r="H157" s="75">
        <f t="shared" ref="H157" si="416">+C157+F157</f>
        <v>0</v>
      </c>
      <c r="I157" s="75">
        <f t="shared" ref="I157" si="417">+G157+H157</f>
        <v>0</v>
      </c>
      <c r="J157" s="73"/>
      <c r="K157" s="73"/>
      <c r="L157" s="73">
        <f t="shared" ref="L157" si="418">+G157+J157</f>
        <v>0</v>
      </c>
      <c r="M157" s="73">
        <f t="shared" ref="M157" si="419">+H157+K157</f>
        <v>0</v>
      </c>
      <c r="N157" s="73">
        <f t="shared" ref="N157" si="420">+L157+M157</f>
        <v>0</v>
      </c>
      <c r="P157" s="8"/>
      <c r="Q157" s="3"/>
      <c r="R157" s="12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x14ac:dyDescent="0.2">
      <c r="A158" s="20" t="s">
        <v>85</v>
      </c>
      <c r="B158" s="13"/>
      <c r="C158" s="29"/>
      <c r="D158" s="13"/>
      <c r="E158" s="45"/>
      <c r="F158" s="13"/>
      <c r="G158" s="29"/>
      <c r="H158" s="45"/>
      <c r="I158" s="13"/>
      <c r="J158" s="13"/>
      <c r="K158" s="13"/>
      <c r="L158" s="13"/>
      <c r="M158" s="13"/>
      <c r="N158" s="13"/>
      <c r="O158" s="68" t="s">
        <v>5</v>
      </c>
      <c r="P158" s="8">
        <f>SUM(P159:P161)</f>
        <v>0</v>
      </c>
      <c r="Q158" s="3">
        <f>SUM(Q159:Q161)</f>
        <v>0</v>
      </c>
      <c r="R158" s="12">
        <f>SUM(R159:R161)</f>
        <v>0</v>
      </c>
      <c r="S158" s="12">
        <f t="shared" ref="S158:AB158" si="421">SUM(S159:S161)</f>
        <v>0</v>
      </c>
      <c r="T158" s="12">
        <f t="shared" si="421"/>
        <v>0</v>
      </c>
      <c r="U158" s="12">
        <f t="shared" si="421"/>
        <v>0</v>
      </c>
      <c r="V158" s="12">
        <f t="shared" si="421"/>
        <v>0</v>
      </c>
      <c r="W158" s="12">
        <f t="shared" si="421"/>
        <v>0</v>
      </c>
      <c r="X158" s="12">
        <f t="shared" si="421"/>
        <v>0</v>
      </c>
      <c r="Y158" s="12">
        <f t="shared" si="421"/>
        <v>0</v>
      </c>
      <c r="Z158" s="12">
        <f t="shared" si="421"/>
        <v>0</v>
      </c>
      <c r="AA158" s="12">
        <f t="shared" si="421"/>
        <v>0</v>
      </c>
      <c r="AB158" s="12">
        <f t="shared" si="421"/>
        <v>0</v>
      </c>
    </row>
    <row r="159" spans="1:28" x14ac:dyDescent="0.2">
      <c r="A159" s="36" t="s">
        <v>48</v>
      </c>
      <c r="B159" s="3">
        <f>SUM(B160)</f>
        <v>0</v>
      </c>
      <c r="C159" s="14">
        <f>SUM(C160)</f>
        <v>0</v>
      </c>
      <c r="D159" s="3">
        <f>SUM(D160)</f>
        <v>0</v>
      </c>
      <c r="E159" s="8"/>
      <c r="F159" s="3"/>
      <c r="G159" s="14"/>
      <c r="H159" s="8"/>
      <c r="I159" s="3"/>
      <c r="J159" s="3"/>
      <c r="K159" s="3"/>
      <c r="L159" s="3"/>
      <c r="M159" s="3"/>
      <c r="N159" s="3"/>
      <c r="O159" s="48" t="s">
        <v>9</v>
      </c>
      <c r="P159" s="59"/>
      <c r="Q159" s="2"/>
      <c r="R159" s="27">
        <f>SUM(P159:Q159)</f>
        <v>0</v>
      </c>
      <c r="S159" s="1"/>
      <c r="T159" s="1"/>
      <c r="U159" s="2">
        <f t="shared" ref="U159" si="422">+P159+S159</f>
        <v>0</v>
      </c>
      <c r="V159" s="2">
        <f t="shared" ref="V159" si="423">+Q159+T159</f>
        <v>0</v>
      </c>
      <c r="W159" s="2">
        <f t="shared" ref="W159" si="424">+U159+V159</f>
        <v>0</v>
      </c>
      <c r="X159" s="1"/>
      <c r="Y159" s="1"/>
      <c r="Z159" s="2">
        <f t="shared" ref="Z159" si="425">+U159+X159</f>
        <v>0</v>
      </c>
      <c r="AA159" s="2">
        <f t="shared" ref="AA159" si="426">+V159+Y159</f>
        <v>0</v>
      </c>
      <c r="AB159" s="2">
        <f t="shared" ref="AB159" si="427">+Z159+AA159</f>
        <v>0</v>
      </c>
    </row>
    <row r="160" spans="1:28" x14ac:dyDescent="0.2">
      <c r="A160" s="1" t="s">
        <v>49</v>
      </c>
      <c r="B160" s="13"/>
      <c r="C160" s="29"/>
      <c r="D160" s="13">
        <f t="shared" si="401"/>
        <v>0</v>
      </c>
      <c r="E160" s="45"/>
      <c r="F160" s="13"/>
      <c r="G160" s="75">
        <f t="shared" ref="G160" si="428">+B160+E160</f>
        <v>0</v>
      </c>
      <c r="H160" s="75">
        <f t="shared" ref="H160" si="429">+C160+F160</f>
        <v>0</v>
      </c>
      <c r="I160" s="75">
        <f t="shared" ref="I160" si="430">+G160+H160</f>
        <v>0</v>
      </c>
      <c r="J160" s="73"/>
      <c r="K160" s="73"/>
      <c r="L160" s="73">
        <f t="shared" ref="L160" si="431">+G160+J160</f>
        <v>0</v>
      </c>
      <c r="M160" s="73">
        <f t="shared" ref="M160" si="432">+H160+K160</f>
        <v>0</v>
      </c>
      <c r="N160" s="73">
        <f t="shared" ref="N160" si="433">+L160+M160</f>
        <v>0</v>
      </c>
      <c r="O160" s="48" t="s">
        <v>10</v>
      </c>
      <c r="P160" s="59"/>
      <c r="Q160" s="2"/>
      <c r="R160" s="27">
        <f>SUM(P160:Q160)</f>
        <v>0</v>
      </c>
      <c r="S160" s="1"/>
      <c r="T160" s="1"/>
      <c r="U160" s="2">
        <f t="shared" ref="U160:U161" si="434">+P160+S160</f>
        <v>0</v>
      </c>
      <c r="V160" s="2">
        <f t="shared" ref="V160:V161" si="435">+Q160+T160</f>
        <v>0</v>
      </c>
      <c r="W160" s="2">
        <f t="shared" ref="W160:W161" si="436">+U160+V160</f>
        <v>0</v>
      </c>
      <c r="X160" s="1"/>
      <c r="Y160" s="1"/>
      <c r="Z160" s="2">
        <f t="shared" ref="Z160:Z161" si="437">+U160+X160</f>
        <v>0</v>
      </c>
      <c r="AA160" s="2">
        <f t="shared" ref="AA160:AA161" si="438">+V160+Y160</f>
        <v>0</v>
      </c>
      <c r="AB160" s="2">
        <f t="shared" ref="AB160:AB161" si="439">+Z160+AA160</f>
        <v>0</v>
      </c>
    </row>
    <row r="161" spans="1:28" x14ac:dyDescent="0.2">
      <c r="A161" s="36"/>
      <c r="B161" s="17"/>
      <c r="C161" s="29"/>
      <c r="D161" s="13"/>
      <c r="E161" s="45"/>
      <c r="F161" s="13"/>
      <c r="G161" s="29"/>
      <c r="H161" s="45"/>
      <c r="I161" s="13"/>
      <c r="J161" s="13"/>
      <c r="K161" s="13"/>
      <c r="L161" s="13"/>
      <c r="M161" s="13"/>
      <c r="N161" s="13"/>
      <c r="O161" s="48"/>
      <c r="P161" s="59"/>
      <c r="Q161" s="2"/>
      <c r="R161" s="27">
        <f>SUM(P161:Q161)</f>
        <v>0</v>
      </c>
      <c r="S161" s="1"/>
      <c r="T161" s="1"/>
      <c r="U161" s="2">
        <f t="shared" si="434"/>
        <v>0</v>
      </c>
      <c r="V161" s="2">
        <f t="shared" si="435"/>
        <v>0</v>
      </c>
      <c r="W161" s="2">
        <f t="shared" si="436"/>
        <v>0</v>
      </c>
      <c r="X161" s="1"/>
      <c r="Y161" s="1"/>
      <c r="Z161" s="2">
        <f t="shared" si="437"/>
        <v>0</v>
      </c>
      <c r="AA161" s="2">
        <f t="shared" si="438"/>
        <v>0</v>
      </c>
      <c r="AB161" s="2">
        <f t="shared" si="439"/>
        <v>0</v>
      </c>
    </row>
    <row r="162" spans="1:28" x14ac:dyDescent="0.2">
      <c r="A162" s="36" t="s">
        <v>50</v>
      </c>
      <c r="B162" s="3">
        <f>SUM(B163)</f>
        <v>0</v>
      </c>
      <c r="C162" s="14">
        <f>SUM(C163)</f>
        <v>0</v>
      </c>
      <c r="D162" s="3">
        <f>SUM(D163)</f>
        <v>0</v>
      </c>
      <c r="E162" s="8"/>
      <c r="F162" s="3"/>
      <c r="G162" s="14"/>
      <c r="H162" s="8"/>
      <c r="I162" s="3"/>
      <c r="J162" s="3"/>
      <c r="K162" s="3"/>
      <c r="L162" s="3"/>
      <c r="M162" s="3"/>
      <c r="N162" s="3"/>
      <c r="O162" s="40"/>
      <c r="P162" s="59"/>
      <c r="Q162" s="2"/>
      <c r="R162" s="12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x14ac:dyDescent="0.2">
      <c r="A163" s="1" t="s">
        <v>51</v>
      </c>
      <c r="B163" s="1"/>
      <c r="C163" s="25"/>
      <c r="D163" s="13">
        <f t="shared" si="401"/>
        <v>0</v>
      </c>
      <c r="E163" s="45"/>
      <c r="F163" s="13"/>
      <c r="G163" s="75">
        <f t="shared" ref="G163" si="440">+B163+E163</f>
        <v>0</v>
      </c>
      <c r="H163" s="75">
        <f t="shared" ref="H163" si="441">+C163+F163</f>
        <v>0</v>
      </c>
      <c r="I163" s="75">
        <f t="shared" ref="I163" si="442">+G163+H163</f>
        <v>0</v>
      </c>
      <c r="J163" s="73"/>
      <c r="K163" s="73"/>
      <c r="L163" s="73">
        <f t="shared" ref="L163" si="443">+G163+J163</f>
        <v>0</v>
      </c>
      <c r="M163" s="73">
        <f t="shared" ref="M163" si="444">+H163+K163</f>
        <v>0</v>
      </c>
      <c r="N163" s="73">
        <f t="shared" ref="N163" si="445">+L163+M163</f>
        <v>0</v>
      </c>
      <c r="O163" s="40"/>
      <c r="P163" s="59"/>
      <c r="Q163" s="2"/>
      <c r="R163" s="12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x14ac:dyDescent="0.2">
      <c r="A164" s="32"/>
      <c r="B164" s="32"/>
      <c r="C164" s="25"/>
      <c r="D164" s="37"/>
      <c r="E164" s="45"/>
      <c r="F164" s="13"/>
      <c r="G164" s="29"/>
      <c r="H164" s="45"/>
      <c r="I164" s="37"/>
      <c r="J164" s="13"/>
      <c r="K164" s="13"/>
      <c r="L164" s="13"/>
      <c r="M164" s="13"/>
      <c r="N164" s="13"/>
      <c r="O164" s="40"/>
      <c r="P164" s="59"/>
      <c r="Q164" s="2"/>
      <c r="R164" s="12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x14ac:dyDescent="0.2">
      <c r="A165" s="6" t="s">
        <v>17</v>
      </c>
      <c r="B165" s="7">
        <f>SUM(B124,B129,B133,B144,B156,B159,B162)</f>
        <v>16185</v>
      </c>
      <c r="C165" s="7">
        <f>SUM(C124,C129,C133,C144,C156,C159,C162)</f>
        <v>0</v>
      </c>
      <c r="D165" s="7">
        <f>SUM(D124,D129,D133,D144,D156,D159,D162)</f>
        <v>16185</v>
      </c>
      <c r="E165" s="7">
        <f t="shared" ref="E165:N165" si="446">SUM(E124,E129,E133,E144,E156,E159,E162)</f>
        <v>0</v>
      </c>
      <c r="F165" s="7">
        <f t="shared" si="446"/>
        <v>0</v>
      </c>
      <c r="G165" s="7">
        <f t="shared" si="446"/>
        <v>16185</v>
      </c>
      <c r="H165" s="7">
        <f t="shared" si="446"/>
        <v>0</v>
      </c>
      <c r="I165" s="7">
        <f t="shared" si="446"/>
        <v>16185</v>
      </c>
      <c r="J165" s="7">
        <f t="shared" si="446"/>
        <v>0</v>
      </c>
      <c r="K165" s="7">
        <f t="shared" si="446"/>
        <v>0</v>
      </c>
      <c r="L165" s="7">
        <f t="shared" si="446"/>
        <v>16185</v>
      </c>
      <c r="M165" s="7">
        <f t="shared" si="446"/>
        <v>0</v>
      </c>
      <c r="N165" s="7">
        <f t="shared" si="446"/>
        <v>16185</v>
      </c>
      <c r="O165" s="70" t="s">
        <v>20</v>
      </c>
      <c r="P165" s="64">
        <f>SUM(P124,P126,P128,P133,P135,P142,P144,P147,P158)</f>
        <v>1400454</v>
      </c>
      <c r="Q165" s="5">
        <f>SUM(Q124,Q126,Q128,Q133,Q135,Q142,Q144,Q147,Q158)</f>
        <v>2726</v>
      </c>
      <c r="R165" s="53">
        <f>SUM(R124,R126,R128,R133,R135,R142,R144,R147,R158)</f>
        <v>1403180</v>
      </c>
      <c r="S165" s="53">
        <f t="shared" ref="S165:AB165" si="447">SUM(S124,S126,S128,S133,S135,S142,S144,S147,S158)</f>
        <v>0</v>
      </c>
      <c r="T165" s="53">
        <f t="shared" si="447"/>
        <v>0</v>
      </c>
      <c r="U165" s="53">
        <f t="shared" si="447"/>
        <v>1400454</v>
      </c>
      <c r="V165" s="53">
        <f t="shared" si="447"/>
        <v>2726</v>
      </c>
      <c r="W165" s="53">
        <f t="shared" si="447"/>
        <v>1403180</v>
      </c>
      <c r="X165" s="53">
        <f t="shared" si="447"/>
        <v>0</v>
      </c>
      <c r="Y165" s="53">
        <f t="shared" si="447"/>
        <v>0</v>
      </c>
      <c r="Z165" s="53">
        <f t="shared" si="447"/>
        <v>1400454</v>
      </c>
      <c r="AA165" s="53">
        <f t="shared" si="447"/>
        <v>2726</v>
      </c>
      <c r="AB165" s="53">
        <f t="shared" si="447"/>
        <v>1403180</v>
      </c>
    </row>
    <row r="166" spans="1:28" x14ac:dyDescent="0.2">
      <c r="A166" s="89" t="s">
        <v>18</v>
      </c>
      <c r="B166" s="10">
        <f t="shared" ref="B166:D166" si="448">+B167+B172+B173+B174</f>
        <v>0</v>
      </c>
      <c r="C166" s="10">
        <f t="shared" si="448"/>
        <v>0</v>
      </c>
      <c r="D166" s="10">
        <f t="shared" si="448"/>
        <v>0</v>
      </c>
      <c r="E166" s="10">
        <f>+E167+E172+E173+E174</f>
        <v>0</v>
      </c>
      <c r="F166" s="10">
        <f t="shared" ref="F166:N166" si="449">+F167+F172+F173+F174</f>
        <v>0</v>
      </c>
      <c r="G166" s="10">
        <f t="shared" si="449"/>
        <v>0</v>
      </c>
      <c r="H166" s="10">
        <f t="shared" si="449"/>
        <v>0</v>
      </c>
      <c r="I166" s="10">
        <f t="shared" si="449"/>
        <v>0</v>
      </c>
      <c r="J166" s="10">
        <f t="shared" si="449"/>
        <v>0</v>
      </c>
      <c r="K166" s="10">
        <f t="shared" si="449"/>
        <v>0</v>
      </c>
      <c r="L166" s="10">
        <f t="shared" si="449"/>
        <v>0</v>
      </c>
      <c r="M166" s="10">
        <f t="shared" si="449"/>
        <v>0</v>
      </c>
      <c r="N166" s="10">
        <f t="shared" si="449"/>
        <v>0</v>
      </c>
      <c r="O166" s="71" t="s">
        <v>21</v>
      </c>
      <c r="P166" s="55"/>
      <c r="Q166" s="3"/>
      <c r="R166" s="12">
        <f>SUM(P166:Q166)</f>
        <v>0</v>
      </c>
      <c r="S166" s="12">
        <f t="shared" ref="S166:W166" si="450">SUM(Q166:R166)</f>
        <v>0</v>
      </c>
      <c r="T166" s="12">
        <f t="shared" si="450"/>
        <v>0</v>
      </c>
      <c r="U166" s="12">
        <f t="shared" si="450"/>
        <v>0</v>
      </c>
      <c r="V166" s="12">
        <f t="shared" si="450"/>
        <v>0</v>
      </c>
      <c r="W166" s="12">
        <f t="shared" si="450"/>
        <v>0</v>
      </c>
      <c r="X166" s="12">
        <f t="shared" ref="X166" si="451">SUM(V166:W166)</f>
        <v>0</v>
      </c>
      <c r="Y166" s="12">
        <f t="shared" ref="Y166" si="452">SUM(W166:X166)</f>
        <v>0</v>
      </c>
      <c r="Z166" s="12">
        <f t="shared" ref="Z166" si="453">SUM(X166:Y166)</f>
        <v>0</v>
      </c>
      <c r="AA166" s="12">
        <f t="shared" ref="AA166" si="454">SUM(Y166:Z166)</f>
        <v>0</v>
      </c>
      <c r="AB166" s="12">
        <f t="shared" ref="AB166" si="455">SUM(Z166:AA166)</f>
        <v>0</v>
      </c>
    </row>
    <row r="167" spans="1:28" x14ac:dyDescent="0.2">
      <c r="A167" s="22" t="s">
        <v>62</v>
      </c>
      <c r="B167" s="3"/>
      <c r="C167" s="3"/>
      <c r="D167" s="3"/>
      <c r="E167" s="14"/>
      <c r="F167" s="3"/>
      <c r="G167" s="75">
        <f t="shared" ref="G167" si="456">+B167+E167</f>
        <v>0</v>
      </c>
      <c r="H167" s="75">
        <f t="shared" ref="H167" si="457">+C167+F167</f>
        <v>0</v>
      </c>
      <c r="I167" s="75">
        <f t="shared" ref="I167" si="458">+G167+H167</f>
        <v>0</v>
      </c>
      <c r="J167" s="73"/>
      <c r="K167" s="73"/>
      <c r="L167" s="73">
        <f t="shared" ref="L167" si="459">+G167+J167</f>
        <v>0</v>
      </c>
      <c r="M167" s="73">
        <f t="shared" ref="M167" si="460">+H167+K167</f>
        <v>0</v>
      </c>
      <c r="N167" s="73">
        <f t="shared" ref="N167" si="461">+L167+M167</f>
        <v>0</v>
      </c>
      <c r="O167" s="48" t="s">
        <v>63</v>
      </c>
      <c r="P167" s="8"/>
      <c r="Q167" s="3"/>
      <c r="R167" s="12"/>
      <c r="S167" s="1"/>
      <c r="T167" s="1"/>
      <c r="U167" s="2">
        <f t="shared" ref="U167" si="462">+P167+S167</f>
        <v>0</v>
      </c>
      <c r="V167" s="2">
        <f t="shared" ref="V167" si="463">+Q167+T167</f>
        <v>0</v>
      </c>
      <c r="W167" s="2">
        <f t="shared" ref="W167" si="464">+U167+V167</f>
        <v>0</v>
      </c>
      <c r="X167" s="1"/>
      <c r="Y167" s="1"/>
      <c r="Z167" s="2">
        <f t="shared" ref="Z167" si="465">+U167+X167</f>
        <v>0</v>
      </c>
      <c r="AA167" s="2">
        <f t="shared" ref="AA167" si="466">+V167+Y167</f>
        <v>0</v>
      </c>
      <c r="AB167" s="2">
        <f t="shared" ref="AB167" si="467">+Z167+AA167</f>
        <v>0</v>
      </c>
    </row>
    <row r="168" spans="1:28" x14ac:dyDescent="0.2">
      <c r="A168" s="49" t="s">
        <v>72</v>
      </c>
      <c r="B168" s="30"/>
      <c r="C168" s="30"/>
      <c r="D168" s="30">
        <f>SUM(B168:C168)</f>
        <v>0</v>
      </c>
      <c r="E168" s="31"/>
      <c r="F168" s="30"/>
      <c r="G168" s="75">
        <f t="shared" ref="G168:G173" si="468">+B168+E168</f>
        <v>0</v>
      </c>
      <c r="H168" s="75">
        <f t="shared" ref="H168:H173" si="469">+C168+F168</f>
        <v>0</v>
      </c>
      <c r="I168" s="75">
        <f t="shared" ref="I168:I173" si="470">+G168+H168</f>
        <v>0</v>
      </c>
      <c r="J168" s="73"/>
      <c r="K168" s="73"/>
      <c r="L168" s="73">
        <f t="shared" ref="L168:L173" si="471">+G168+J168</f>
        <v>0</v>
      </c>
      <c r="M168" s="73">
        <f t="shared" ref="M168:M173" si="472">+H168+K168</f>
        <v>0</v>
      </c>
      <c r="N168" s="73">
        <f t="shared" ref="N168:N173" si="473">+L168+M168</f>
        <v>0</v>
      </c>
      <c r="O168" s="77" t="s">
        <v>75</v>
      </c>
      <c r="P168" s="60"/>
      <c r="Q168" s="30"/>
      <c r="R168" s="50">
        <f>SUM(P168:Q168)</f>
        <v>0</v>
      </c>
      <c r="S168" s="1"/>
      <c r="T168" s="1"/>
      <c r="U168" s="2">
        <f t="shared" ref="U168:U173" si="474">+P168+S168</f>
        <v>0</v>
      </c>
      <c r="V168" s="2">
        <f t="shared" ref="V168:V173" si="475">+Q168+T168</f>
        <v>0</v>
      </c>
      <c r="W168" s="2">
        <f t="shared" ref="W168:W173" si="476">+U168+V168</f>
        <v>0</v>
      </c>
      <c r="X168" s="1"/>
      <c r="Y168" s="1"/>
      <c r="Z168" s="2">
        <f t="shared" ref="Z168:Z172" si="477">+U168+X168</f>
        <v>0</v>
      </c>
      <c r="AA168" s="2">
        <f t="shared" ref="AA168:AA172" si="478">+V168+Y168</f>
        <v>0</v>
      </c>
      <c r="AB168" s="2">
        <f t="shared" ref="AB168:AB172" si="479">+Z168+AA168</f>
        <v>0</v>
      </c>
    </row>
    <row r="169" spans="1:28" x14ac:dyDescent="0.2">
      <c r="A169" s="49" t="s">
        <v>73</v>
      </c>
      <c r="B169" s="30"/>
      <c r="C169" s="30"/>
      <c r="D169" s="30">
        <f>SUM(B169:C169)</f>
        <v>0</v>
      </c>
      <c r="E169" s="31"/>
      <c r="F169" s="30"/>
      <c r="G169" s="75">
        <f t="shared" si="468"/>
        <v>0</v>
      </c>
      <c r="H169" s="75">
        <f t="shared" si="469"/>
        <v>0</v>
      </c>
      <c r="I169" s="75">
        <f t="shared" si="470"/>
        <v>0</v>
      </c>
      <c r="J169" s="73"/>
      <c r="K169" s="73"/>
      <c r="L169" s="73">
        <f t="shared" si="471"/>
        <v>0</v>
      </c>
      <c r="M169" s="73">
        <f t="shared" si="472"/>
        <v>0</v>
      </c>
      <c r="N169" s="73">
        <f t="shared" si="473"/>
        <v>0</v>
      </c>
      <c r="O169" s="77" t="s">
        <v>76</v>
      </c>
      <c r="P169" s="60"/>
      <c r="Q169" s="30"/>
      <c r="R169" s="50">
        <f>SUM(P169:Q169)</f>
        <v>0</v>
      </c>
      <c r="S169" s="1"/>
      <c r="T169" s="1"/>
      <c r="U169" s="2">
        <f t="shared" si="474"/>
        <v>0</v>
      </c>
      <c r="V169" s="2">
        <f t="shared" si="475"/>
        <v>0</v>
      </c>
      <c r="W169" s="2">
        <f t="shared" si="476"/>
        <v>0</v>
      </c>
      <c r="X169" s="1"/>
      <c r="Y169" s="1"/>
      <c r="Z169" s="2">
        <f t="shared" si="477"/>
        <v>0</v>
      </c>
      <c r="AA169" s="2">
        <f t="shared" si="478"/>
        <v>0</v>
      </c>
      <c r="AB169" s="2">
        <f t="shared" si="479"/>
        <v>0</v>
      </c>
    </row>
    <row r="170" spans="1:28" x14ac:dyDescent="0.2">
      <c r="A170" s="49" t="s">
        <v>74</v>
      </c>
      <c r="B170" s="30"/>
      <c r="C170" s="30"/>
      <c r="D170" s="30"/>
      <c r="E170" s="31"/>
      <c r="F170" s="30"/>
      <c r="G170" s="75">
        <f t="shared" si="468"/>
        <v>0</v>
      </c>
      <c r="H170" s="75">
        <f t="shared" si="469"/>
        <v>0</v>
      </c>
      <c r="I170" s="75">
        <f t="shared" si="470"/>
        <v>0</v>
      </c>
      <c r="J170" s="73"/>
      <c r="K170" s="73"/>
      <c r="L170" s="73">
        <f t="shared" si="471"/>
        <v>0</v>
      </c>
      <c r="M170" s="73">
        <f t="shared" si="472"/>
        <v>0</v>
      </c>
      <c r="N170" s="73">
        <f t="shared" si="473"/>
        <v>0</v>
      </c>
      <c r="O170" s="77" t="s">
        <v>77</v>
      </c>
      <c r="P170" s="60"/>
      <c r="Q170" s="30"/>
      <c r="R170" s="50"/>
      <c r="S170" s="1"/>
      <c r="T170" s="1"/>
      <c r="U170" s="2">
        <f t="shared" si="474"/>
        <v>0</v>
      </c>
      <c r="V170" s="2">
        <f t="shared" si="475"/>
        <v>0</v>
      </c>
      <c r="W170" s="2">
        <f t="shared" si="476"/>
        <v>0</v>
      </c>
      <c r="X170" s="1"/>
      <c r="Y170" s="1"/>
      <c r="Z170" s="2">
        <f t="shared" si="477"/>
        <v>0</v>
      </c>
      <c r="AA170" s="2">
        <f t="shared" si="478"/>
        <v>0</v>
      </c>
      <c r="AB170" s="2">
        <f t="shared" si="479"/>
        <v>0</v>
      </c>
    </row>
    <row r="171" spans="1:28" x14ac:dyDescent="0.2">
      <c r="A171" s="49" t="s">
        <v>83</v>
      </c>
      <c r="B171" s="30"/>
      <c r="C171" s="30"/>
      <c r="D171" s="30"/>
      <c r="E171" s="31"/>
      <c r="F171" s="30"/>
      <c r="G171" s="75"/>
      <c r="H171" s="75"/>
      <c r="I171" s="75"/>
      <c r="J171" s="73"/>
      <c r="K171" s="73"/>
      <c r="L171" s="73"/>
      <c r="M171" s="73"/>
      <c r="N171" s="73"/>
      <c r="O171" s="49" t="s">
        <v>83</v>
      </c>
      <c r="P171" s="60"/>
      <c r="Q171" s="30"/>
      <c r="R171" s="50"/>
      <c r="S171" s="1"/>
      <c r="T171" s="1"/>
      <c r="U171" s="2"/>
      <c r="V171" s="2"/>
      <c r="W171" s="2"/>
      <c r="X171" s="1"/>
      <c r="Y171" s="1"/>
      <c r="Z171" s="2"/>
      <c r="AA171" s="2"/>
      <c r="AB171" s="2"/>
    </row>
    <row r="172" spans="1:28" ht="12.75" customHeight="1" x14ac:dyDescent="0.2">
      <c r="A172" s="22" t="s">
        <v>66</v>
      </c>
      <c r="B172" s="3"/>
      <c r="C172" s="3"/>
      <c r="D172" s="3"/>
      <c r="E172" s="14"/>
      <c r="F172" s="3"/>
      <c r="G172" s="75">
        <f t="shared" si="468"/>
        <v>0</v>
      </c>
      <c r="H172" s="75">
        <f t="shared" si="469"/>
        <v>0</v>
      </c>
      <c r="I172" s="75">
        <f t="shared" si="470"/>
        <v>0</v>
      </c>
      <c r="J172" s="73"/>
      <c r="K172" s="73"/>
      <c r="L172" s="73">
        <f t="shared" si="471"/>
        <v>0</v>
      </c>
      <c r="M172" s="73">
        <f t="shared" si="472"/>
        <v>0</v>
      </c>
      <c r="N172" s="73">
        <f t="shared" si="473"/>
        <v>0</v>
      </c>
      <c r="O172" s="48" t="s">
        <v>67</v>
      </c>
      <c r="P172" s="8"/>
      <c r="Q172" s="3"/>
      <c r="R172" s="12"/>
      <c r="S172" s="1"/>
      <c r="T172" s="1"/>
      <c r="U172" s="2">
        <f t="shared" si="474"/>
        <v>0</v>
      </c>
      <c r="V172" s="2">
        <f t="shared" si="475"/>
        <v>0</v>
      </c>
      <c r="W172" s="2">
        <f t="shared" si="476"/>
        <v>0</v>
      </c>
      <c r="X172" s="1"/>
      <c r="Y172" s="1"/>
      <c r="Z172" s="2">
        <f t="shared" si="477"/>
        <v>0</v>
      </c>
      <c r="AA172" s="2">
        <f t="shared" si="478"/>
        <v>0</v>
      </c>
      <c r="AB172" s="2">
        <f t="shared" si="479"/>
        <v>0</v>
      </c>
    </row>
    <row r="173" spans="1:28" x14ac:dyDescent="0.2">
      <c r="A173" s="22" t="s">
        <v>60</v>
      </c>
      <c r="B173" s="13"/>
      <c r="C173" s="13"/>
      <c r="D173" s="13">
        <f>SUM(B173:C173)</f>
        <v>0</v>
      </c>
      <c r="E173" s="29"/>
      <c r="F173" s="13"/>
      <c r="G173" s="75">
        <f t="shared" si="468"/>
        <v>0</v>
      </c>
      <c r="H173" s="75">
        <f t="shared" si="469"/>
        <v>0</v>
      </c>
      <c r="I173" s="75">
        <f t="shared" si="470"/>
        <v>0</v>
      </c>
      <c r="J173" s="73"/>
      <c r="K173" s="73"/>
      <c r="L173" s="73">
        <f t="shared" si="471"/>
        <v>0</v>
      </c>
      <c r="M173" s="73">
        <f t="shared" si="472"/>
        <v>0</v>
      </c>
      <c r="N173" s="73">
        <f t="shared" si="473"/>
        <v>0</v>
      </c>
      <c r="O173" s="72" t="s">
        <v>65</v>
      </c>
      <c r="P173" s="8"/>
      <c r="Q173" s="3"/>
      <c r="R173" s="12"/>
      <c r="S173" s="1"/>
      <c r="T173" s="1"/>
      <c r="U173" s="2">
        <f t="shared" si="474"/>
        <v>0</v>
      </c>
      <c r="V173" s="2">
        <f t="shared" si="475"/>
        <v>0</v>
      </c>
      <c r="W173" s="2">
        <f t="shared" si="476"/>
        <v>0</v>
      </c>
      <c r="X173" s="1"/>
      <c r="Y173" s="1"/>
      <c r="Z173" s="2">
        <f t="shared" ref="Z173" si="480">+U173+X173</f>
        <v>0</v>
      </c>
      <c r="AA173" s="2">
        <f t="shared" ref="AA173" si="481">+V173+Y173</f>
        <v>0</v>
      </c>
      <c r="AB173" s="2">
        <f t="shared" ref="AB173" si="482">+Z173+AA173</f>
        <v>0</v>
      </c>
    </row>
    <row r="174" spans="1:28" x14ac:dyDescent="0.2">
      <c r="A174" s="22" t="s">
        <v>82</v>
      </c>
      <c r="B174" s="37"/>
      <c r="C174" s="13"/>
      <c r="D174" s="37"/>
      <c r="E174" s="29"/>
      <c r="F174" s="13"/>
      <c r="G174" s="75"/>
      <c r="H174" s="75"/>
      <c r="I174" s="75"/>
      <c r="J174" s="82"/>
      <c r="K174" s="82"/>
      <c r="L174" s="82"/>
      <c r="M174" s="82"/>
      <c r="N174" s="82"/>
      <c r="O174" s="72"/>
      <c r="P174" s="33"/>
      <c r="Q174" s="3"/>
      <c r="R174" s="12"/>
      <c r="S174" s="47"/>
      <c r="T174" s="47"/>
      <c r="U174" s="74"/>
      <c r="V174" s="74"/>
      <c r="W174" s="74"/>
      <c r="X174" s="1"/>
      <c r="Y174" s="1"/>
      <c r="Z174" s="1"/>
      <c r="AA174" s="1"/>
      <c r="AB174" s="1"/>
    </row>
    <row r="175" spans="1:28" x14ac:dyDescent="0.2">
      <c r="A175" s="11" t="s">
        <v>19</v>
      </c>
      <c r="B175" s="5">
        <f t="shared" ref="B175:D175" si="483">SUM(B165:B166)</f>
        <v>16185</v>
      </c>
      <c r="C175" s="5">
        <f t="shared" si="483"/>
        <v>0</v>
      </c>
      <c r="D175" s="5">
        <f t="shared" si="483"/>
        <v>16185</v>
      </c>
      <c r="E175" s="5">
        <f>SUM(E165:E166)</f>
        <v>0</v>
      </c>
      <c r="F175" s="5">
        <f t="shared" ref="F175:N175" si="484">SUM(F165:F166)</f>
        <v>0</v>
      </c>
      <c r="G175" s="5">
        <f t="shared" si="484"/>
        <v>16185</v>
      </c>
      <c r="H175" s="5">
        <f t="shared" si="484"/>
        <v>0</v>
      </c>
      <c r="I175" s="5">
        <f t="shared" si="484"/>
        <v>16185</v>
      </c>
      <c r="J175" s="5">
        <f t="shared" si="484"/>
        <v>0</v>
      </c>
      <c r="K175" s="5">
        <f t="shared" si="484"/>
        <v>0</v>
      </c>
      <c r="L175" s="5">
        <f t="shared" si="484"/>
        <v>16185</v>
      </c>
      <c r="M175" s="5">
        <f t="shared" si="484"/>
        <v>0</v>
      </c>
      <c r="N175" s="5">
        <f t="shared" si="484"/>
        <v>16185</v>
      </c>
      <c r="O175" s="52" t="s">
        <v>22</v>
      </c>
      <c r="P175" s="64">
        <f>SUM(P165:P173)</f>
        <v>1400454</v>
      </c>
      <c r="Q175" s="5">
        <f>SUM(Q165:Q173)</f>
        <v>2726</v>
      </c>
      <c r="R175" s="53">
        <f>SUM(R165:R173)</f>
        <v>1403180</v>
      </c>
      <c r="S175" s="53">
        <f t="shared" ref="S175:AB175" si="485">SUM(S165:S173)</f>
        <v>0</v>
      </c>
      <c r="T175" s="53">
        <f t="shared" si="485"/>
        <v>0</v>
      </c>
      <c r="U175" s="53">
        <f t="shared" si="485"/>
        <v>1400454</v>
      </c>
      <c r="V175" s="53">
        <f t="shared" si="485"/>
        <v>2726</v>
      </c>
      <c r="W175" s="53">
        <f t="shared" si="485"/>
        <v>1403180</v>
      </c>
      <c r="X175" s="53">
        <f t="shared" si="485"/>
        <v>0</v>
      </c>
      <c r="Y175" s="53">
        <f t="shared" si="485"/>
        <v>0</v>
      </c>
      <c r="Z175" s="53">
        <f t="shared" si="485"/>
        <v>1400454</v>
      </c>
      <c r="AA175" s="53">
        <f t="shared" si="485"/>
        <v>2726</v>
      </c>
      <c r="AB175" s="53">
        <f t="shared" si="485"/>
        <v>1403180</v>
      </c>
    </row>
    <row r="176" spans="1:28" x14ac:dyDescent="0.2">
      <c r="R176" s="16"/>
    </row>
    <row r="177" spans="1:29" x14ac:dyDescent="0.2">
      <c r="A177" s="90" t="str">
        <f>+A2</f>
        <v>Komárom Város Önkormányzata és az általa irányított költségvetési szervek 2026. évi  bevételei és kiadásainak módosított előirányzata</v>
      </c>
      <c r="B177" s="90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</row>
    <row r="178" spans="1:29" x14ac:dyDescent="0.2">
      <c r="AB178" s="24" t="s">
        <v>14</v>
      </c>
    </row>
    <row r="179" spans="1:29" ht="25.5" customHeight="1" x14ac:dyDescent="0.2">
      <c r="A179" s="97" t="s">
        <v>0</v>
      </c>
      <c r="B179" s="91" t="s">
        <v>95</v>
      </c>
      <c r="C179" s="96"/>
      <c r="D179" s="92"/>
      <c r="E179" s="91" t="s">
        <v>81</v>
      </c>
      <c r="F179" s="92"/>
      <c r="G179" s="91" t="s">
        <v>96</v>
      </c>
      <c r="H179" s="96"/>
      <c r="I179" s="92"/>
      <c r="J179" s="102" t="str">
        <f>+J4</f>
        <v>Javasolt módosítás</v>
      </c>
      <c r="K179" s="103"/>
      <c r="L179" s="91" t="str">
        <f>+G179</f>
        <v>2026. évi módosított bevételek                         KOMÁROM VÁROS ÖSSZSEN</v>
      </c>
      <c r="M179" s="96"/>
      <c r="N179" s="92"/>
      <c r="O179" s="97" t="s">
        <v>1</v>
      </c>
      <c r="P179" s="91" t="s">
        <v>104</v>
      </c>
      <c r="Q179" s="96"/>
      <c r="R179" s="92"/>
      <c r="S179" s="91" t="s">
        <v>81</v>
      </c>
      <c r="T179" s="92"/>
      <c r="U179" s="91" t="s">
        <v>105</v>
      </c>
      <c r="V179" s="96"/>
      <c r="W179" s="92"/>
      <c r="X179" s="91" t="s">
        <v>81</v>
      </c>
      <c r="Y179" s="92"/>
      <c r="Z179" s="91" t="s">
        <v>105</v>
      </c>
      <c r="AA179" s="96"/>
      <c r="AB179" s="92"/>
    </row>
    <row r="180" spans="1:29" ht="12.75" customHeight="1" x14ac:dyDescent="0.2">
      <c r="A180" s="98"/>
      <c r="B180" s="93" t="s">
        <v>11</v>
      </c>
      <c r="C180" s="93" t="s">
        <v>12</v>
      </c>
      <c r="D180" s="95" t="str">
        <f>+D5</f>
        <v>1/2026.(II.3.) önk.rendelet eredeti ei.</v>
      </c>
      <c r="E180" s="95" t="s">
        <v>11</v>
      </c>
      <c r="F180" s="95" t="s">
        <v>12</v>
      </c>
      <c r="G180" s="95" t="s">
        <v>11</v>
      </c>
      <c r="H180" s="95" t="s">
        <v>12</v>
      </c>
      <c r="I180" s="93" t="str">
        <f>+I122</f>
        <v>.../2026.(…....) önk.rendelet mód. ei.</v>
      </c>
      <c r="J180" s="93" t="str">
        <f>+J5</f>
        <v>Kötelező feladatok</v>
      </c>
      <c r="K180" s="93" t="str">
        <f>+K5</f>
        <v>Önként vállalt feladatok</v>
      </c>
      <c r="L180" s="93" t="str">
        <f>+L5</f>
        <v>Kötelező feladatok</v>
      </c>
      <c r="M180" s="93" t="str">
        <f>+M5</f>
        <v>Önként vállalt feladatok</v>
      </c>
      <c r="N180" s="93" t="str">
        <f>+N5</f>
        <v>.../2026.(…....) önk.rendelet mód. ei.</v>
      </c>
      <c r="O180" s="98"/>
      <c r="P180" s="95" t="s">
        <v>11</v>
      </c>
      <c r="Q180" s="95" t="s">
        <v>12</v>
      </c>
      <c r="R180" s="95" t="str">
        <f>+R5</f>
        <v>1/2026.(II.3.) önk.rendelet eredeti ei.</v>
      </c>
      <c r="S180" s="95" t="s">
        <v>11</v>
      </c>
      <c r="T180" s="95" t="s">
        <v>12</v>
      </c>
      <c r="U180" s="95" t="s">
        <v>11</v>
      </c>
      <c r="V180" s="95" t="s">
        <v>12</v>
      </c>
      <c r="W180" s="93" t="str">
        <f>+W122</f>
        <v>.../2026.(…....) önk.rendelet mód. ei.</v>
      </c>
      <c r="X180" s="95" t="s">
        <v>11</v>
      </c>
      <c r="Y180" s="95" t="s">
        <v>12</v>
      </c>
      <c r="Z180" s="95" t="s">
        <v>11</v>
      </c>
      <c r="AA180" s="95" t="s">
        <v>12</v>
      </c>
      <c r="AB180" s="93" t="str">
        <f>+AB122</f>
        <v>.../2026.(…....) önk.rendelet mód. ei.</v>
      </c>
    </row>
    <row r="181" spans="1:29" ht="26.1" customHeight="1" x14ac:dyDescent="0.2">
      <c r="A181" s="98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9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</row>
    <row r="182" spans="1:29" x14ac:dyDescent="0.2">
      <c r="A182" s="19" t="s">
        <v>58</v>
      </c>
      <c r="B182" s="10">
        <f t="shared" ref="B182:D201" si="486">SUM(B7,B66,B124)</f>
        <v>4249899</v>
      </c>
      <c r="C182" s="10">
        <f t="shared" si="486"/>
        <v>9163</v>
      </c>
      <c r="D182" s="10">
        <f t="shared" si="486"/>
        <v>4259062</v>
      </c>
      <c r="E182" s="10">
        <f t="shared" ref="E182:I182" si="487">SUM(E7,E66,E124)</f>
        <v>0</v>
      </c>
      <c r="F182" s="10">
        <f t="shared" si="487"/>
        <v>0</v>
      </c>
      <c r="G182" s="10">
        <f t="shared" si="487"/>
        <v>4249899</v>
      </c>
      <c r="H182" s="10">
        <f t="shared" si="487"/>
        <v>9163</v>
      </c>
      <c r="I182" s="10">
        <f t="shared" si="487"/>
        <v>4259062</v>
      </c>
      <c r="J182" s="10">
        <f t="shared" ref="J182:N182" si="488">SUM(J7,J66,J124)</f>
        <v>0</v>
      </c>
      <c r="K182" s="10">
        <f t="shared" si="488"/>
        <v>0</v>
      </c>
      <c r="L182" s="10">
        <f t="shared" si="488"/>
        <v>4249899</v>
      </c>
      <c r="M182" s="10">
        <f t="shared" si="488"/>
        <v>9163</v>
      </c>
      <c r="N182" s="10">
        <f t="shared" si="488"/>
        <v>4259062</v>
      </c>
      <c r="O182" s="66" t="s">
        <v>2</v>
      </c>
      <c r="P182" s="55">
        <f>SUM(P7,P66,P124)</f>
        <v>3154847</v>
      </c>
      <c r="Q182" s="10">
        <f>SUM(Q7,Q66,Q124)</f>
        <v>567045</v>
      </c>
      <c r="R182" s="26">
        <f>SUM(R7,R66,R124)</f>
        <v>3721892</v>
      </c>
      <c r="S182" s="26">
        <f t="shared" ref="S182:W182" si="489">SUM(S7,S66,S124)</f>
        <v>0</v>
      </c>
      <c r="T182" s="26">
        <f t="shared" si="489"/>
        <v>0</v>
      </c>
      <c r="U182" s="26">
        <f t="shared" si="489"/>
        <v>3154847</v>
      </c>
      <c r="V182" s="26">
        <f t="shared" si="489"/>
        <v>567045</v>
      </c>
      <c r="W182" s="26">
        <f t="shared" si="489"/>
        <v>3721892</v>
      </c>
      <c r="X182" s="26">
        <f t="shared" ref="X182:AB182" si="490">SUM(X7,X66,X124)</f>
        <v>0</v>
      </c>
      <c r="Y182" s="26">
        <f t="shared" si="490"/>
        <v>0</v>
      </c>
      <c r="Z182" s="26">
        <f t="shared" si="490"/>
        <v>3154847</v>
      </c>
      <c r="AA182" s="26">
        <f t="shared" si="490"/>
        <v>567045</v>
      </c>
      <c r="AB182" s="26">
        <f t="shared" si="490"/>
        <v>3721892</v>
      </c>
      <c r="AC182" s="25"/>
    </row>
    <row r="183" spans="1:29" x14ac:dyDescent="0.2">
      <c r="A183" s="28" t="s">
        <v>27</v>
      </c>
      <c r="B183" s="2">
        <f t="shared" si="486"/>
        <v>2631286</v>
      </c>
      <c r="C183" s="2">
        <f t="shared" si="486"/>
        <v>0</v>
      </c>
      <c r="D183" s="13">
        <f t="shared" si="486"/>
        <v>2631286</v>
      </c>
      <c r="E183" s="13">
        <f t="shared" ref="E183:I183" si="491">SUM(E8,E67,E125)</f>
        <v>0</v>
      </c>
      <c r="F183" s="13">
        <f t="shared" si="491"/>
        <v>0</v>
      </c>
      <c r="G183" s="13">
        <f t="shared" si="491"/>
        <v>2631286</v>
      </c>
      <c r="H183" s="13">
        <f t="shared" si="491"/>
        <v>0</v>
      </c>
      <c r="I183" s="13">
        <f t="shared" si="491"/>
        <v>2631286</v>
      </c>
      <c r="J183" s="13">
        <f t="shared" ref="J183:N183" si="492">SUM(J8,J67,J125)</f>
        <v>0</v>
      </c>
      <c r="K183" s="13">
        <f t="shared" si="492"/>
        <v>0</v>
      </c>
      <c r="L183" s="13">
        <f t="shared" si="492"/>
        <v>2631286</v>
      </c>
      <c r="M183" s="13">
        <f t="shared" si="492"/>
        <v>0</v>
      </c>
      <c r="N183" s="13">
        <f t="shared" si="492"/>
        <v>2631286</v>
      </c>
      <c r="P183" s="59"/>
      <c r="Q183" s="2"/>
      <c r="R183" s="27"/>
      <c r="S183" s="27">
        <f t="shared" ref="S183:W183" si="493">SUM(S8,S67,S125)</f>
        <v>0</v>
      </c>
      <c r="T183" s="27">
        <f t="shared" si="493"/>
        <v>0</v>
      </c>
      <c r="U183" s="27">
        <f t="shared" si="493"/>
        <v>0</v>
      </c>
      <c r="V183" s="27">
        <f t="shared" si="493"/>
        <v>0</v>
      </c>
      <c r="W183" s="27">
        <f t="shared" si="493"/>
        <v>0</v>
      </c>
      <c r="X183" s="27">
        <f t="shared" ref="X183:AB183" si="494">SUM(X8,X67,X125)</f>
        <v>0</v>
      </c>
      <c r="Y183" s="27">
        <f t="shared" si="494"/>
        <v>0</v>
      </c>
      <c r="Z183" s="27">
        <f t="shared" si="494"/>
        <v>0</v>
      </c>
      <c r="AA183" s="27">
        <f t="shared" si="494"/>
        <v>0</v>
      </c>
      <c r="AB183" s="27">
        <f t="shared" si="494"/>
        <v>0</v>
      </c>
    </row>
    <row r="184" spans="1:29" x14ac:dyDescent="0.2">
      <c r="A184" s="20" t="s">
        <v>28</v>
      </c>
      <c r="B184" s="2">
        <f t="shared" si="486"/>
        <v>1618613</v>
      </c>
      <c r="C184" s="2">
        <f t="shared" si="486"/>
        <v>9163</v>
      </c>
      <c r="D184" s="13">
        <f t="shared" si="486"/>
        <v>1627776</v>
      </c>
      <c r="E184" s="13">
        <f t="shared" ref="E184:I184" si="495">SUM(E9,E68,E126)</f>
        <v>0</v>
      </c>
      <c r="F184" s="13">
        <f t="shared" si="495"/>
        <v>0</v>
      </c>
      <c r="G184" s="13">
        <f t="shared" si="495"/>
        <v>1618613</v>
      </c>
      <c r="H184" s="13">
        <f t="shared" si="495"/>
        <v>9163</v>
      </c>
      <c r="I184" s="13">
        <f t="shared" si="495"/>
        <v>1627776</v>
      </c>
      <c r="J184" s="13">
        <f t="shared" ref="J184:N184" si="496">SUM(J9,J68,J126)</f>
        <v>0</v>
      </c>
      <c r="K184" s="13">
        <f t="shared" si="496"/>
        <v>0</v>
      </c>
      <c r="L184" s="13">
        <f t="shared" si="496"/>
        <v>1618613</v>
      </c>
      <c r="M184" s="13">
        <f t="shared" si="496"/>
        <v>9163</v>
      </c>
      <c r="N184" s="13">
        <f t="shared" si="496"/>
        <v>1627776</v>
      </c>
      <c r="O184" s="40" t="s">
        <v>13</v>
      </c>
      <c r="P184" s="8">
        <f>SUM(P9,P68,P126)</f>
        <v>431957</v>
      </c>
      <c r="Q184" s="3">
        <f>SUM(Q9,Q68,Q126)</f>
        <v>104522</v>
      </c>
      <c r="R184" s="12">
        <f>SUM(R9,R68,R126)</f>
        <v>536479</v>
      </c>
      <c r="S184" s="12">
        <f t="shared" ref="S184:W184" si="497">SUM(S9,S68,S126)</f>
        <v>0</v>
      </c>
      <c r="T184" s="12">
        <f t="shared" si="497"/>
        <v>0</v>
      </c>
      <c r="U184" s="12">
        <f t="shared" si="497"/>
        <v>431957</v>
      </c>
      <c r="V184" s="12">
        <f t="shared" si="497"/>
        <v>104522</v>
      </c>
      <c r="W184" s="12">
        <f t="shared" si="497"/>
        <v>536479</v>
      </c>
      <c r="X184" s="12">
        <f t="shared" ref="X184:AB184" si="498">SUM(X9,X68,X126)</f>
        <v>0</v>
      </c>
      <c r="Y184" s="12">
        <f t="shared" si="498"/>
        <v>0</v>
      </c>
      <c r="Z184" s="12">
        <f t="shared" si="498"/>
        <v>431957</v>
      </c>
      <c r="AA184" s="12">
        <f t="shared" si="498"/>
        <v>104522</v>
      </c>
      <c r="AB184" s="12">
        <f t="shared" si="498"/>
        <v>536479</v>
      </c>
      <c r="AC184" s="25"/>
    </row>
    <row r="185" spans="1:29" x14ac:dyDescent="0.2">
      <c r="A185" s="41" t="s">
        <v>68</v>
      </c>
      <c r="B185" s="42">
        <f t="shared" si="486"/>
        <v>354700</v>
      </c>
      <c r="C185" s="42">
        <f t="shared" si="486"/>
        <v>0</v>
      </c>
      <c r="D185" s="42">
        <f t="shared" si="486"/>
        <v>354700</v>
      </c>
      <c r="E185" s="42">
        <f t="shared" ref="E185:I185" si="499">SUM(E10,E69,E127)</f>
        <v>0</v>
      </c>
      <c r="F185" s="42">
        <f t="shared" si="499"/>
        <v>0</v>
      </c>
      <c r="G185" s="42">
        <f t="shared" si="499"/>
        <v>354700</v>
      </c>
      <c r="H185" s="42">
        <f t="shared" si="499"/>
        <v>0</v>
      </c>
      <c r="I185" s="42">
        <f t="shared" si="499"/>
        <v>354700</v>
      </c>
      <c r="J185" s="42">
        <f t="shared" ref="J185:N185" si="500">SUM(J10,J69,J127)</f>
        <v>0</v>
      </c>
      <c r="K185" s="42">
        <f t="shared" si="500"/>
        <v>0</v>
      </c>
      <c r="L185" s="42">
        <f t="shared" si="500"/>
        <v>354700</v>
      </c>
      <c r="M185" s="42">
        <f t="shared" si="500"/>
        <v>0</v>
      </c>
      <c r="N185" s="42">
        <f t="shared" si="500"/>
        <v>354700</v>
      </c>
      <c r="P185" s="59"/>
      <c r="Q185" s="2"/>
      <c r="R185" s="27"/>
      <c r="S185" s="27">
        <f t="shared" ref="S185:W185" si="501">SUM(S10,S69,S127)</f>
        <v>0</v>
      </c>
      <c r="T185" s="27">
        <f t="shared" si="501"/>
        <v>0</v>
      </c>
      <c r="U185" s="27">
        <f t="shared" si="501"/>
        <v>0</v>
      </c>
      <c r="V185" s="27">
        <f t="shared" si="501"/>
        <v>0</v>
      </c>
      <c r="W185" s="27">
        <f t="shared" si="501"/>
        <v>0</v>
      </c>
      <c r="X185" s="27">
        <f>SUM(X10,X69,X127)</f>
        <v>0</v>
      </c>
      <c r="Y185" s="27">
        <f>SUM(Y10,Y69,Y127)</f>
        <v>0</v>
      </c>
      <c r="Z185" s="27">
        <f>SUM(Z10,Z69,Z127)</f>
        <v>0</v>
      </c>
      <c r="AA185" s="27">
        <f>SUM(AA10,AA69,AA127)</f>
        <v>0</v>
      </c>
      <c r="AB185" s="27">
        <f>SUM(AB10,AB69,AB127)</f>
        <v>0</v>
      </c>
    </row>
    <row r="186" spans="1:29" x14ac:dyDescent="0.2">
      <c r="A186" s="21"/>
      <c r="B186" s="2">
        <f t="shared" si="486"/>
        <v>0</v>
      </c>
      <c r="C186" s="2">
        <f t="shared" si="486"/>
        <v>0</v>
      </c>
      <c r="D186" s="13">
        <f t="shared" si="486"/>
        <v>0</v>
      </c>
      <c r="E186" s="13">
        <f t="shared" ref="E186:I186" si="502">SUM(E11,E70,E128)</f>
        <v>0</v>
      </c>
      <c r="F186" s="13">
        <f t="shared" si="502"/>
        <v>0</v>
      </c>
      <c r="G186" s="13">
        <f t="shared" si="502"/>
        <v>0</v>
      </c>
      <c r="H186" s="13">
        <f t="shared" si="502"/>
        <v>0</v>
      </c>
      <c r="I186" s="13">
        <f t="shared" si="502"/>
        <v>0</v>
      </c>
      <c r="J186" s="13">
        <f t="shared" ref="J186:N186" si="503">SUM(J11,J70,J128)</f>
        <v>0</v>
      </c>
      <c r="K186" s="13">
        <f t="shared" si="503"/>
        <v>0</v>
      </c>
      <c r="L186" s="13">
        <f t="shared" si="503"/>
        <v>0</v>
      </c>
      <c r="M186" s="13">
        <f t="shared" si="503"/>
        <v>0</v>
      </c>
      <c r="N186" s="13">
        <f t="shared" si="503"/>
        <v>0</v>
      </c>
      <c r="O186" s="40" t="s">
        <v>23</v>
      </c>
      <c r="P186" s="8">
        <f t="shared" ref="P186:W186" si="504">SUM(P11,P70,P128)</f>
        <v>6502022</v>
      </c>
      <c r="Q186" s="3">
        <f t="shared" si="504"/>
        <v>460646</v>
      </c>
      <c r="R186" s="12">
        <f t="shared" si="504"/>
        <v>6962668</v>
      </c>
      <c r="S186" s="12">
        <f t="shared" si="504"/>
        <v>0</v>
      </c>
      <c r="T186" s="12">
        <f t="shared" si="504"/>
        <v>0</v>
      </c>
      <c r="U186" s="12">
        <f t="shared" si="504"/>
        <v>6502022</v>
      </c>
      <c r="V186" s="12">
        <f t="shared" si="504"/>
        <v>460646</v>
      </c>
      <c r="W186" s="12">
        <f t="shared" si="504"/>
        <v>6962668</v>
      </c>
      <c r="X186" s="12">
        <f t="shared" ref="X186:AB186" si="505">SUM(X11,X70,X128)</f>
        <v>0</v>
      </c>
      <c r="Y186" s="12">
        <f t="shared" si="505"/>
        <v>0</v>
      </c>
      <c r="Z186" s="12">
        <f t="shared" si="505"/>
        <v>6502022</v>
      </c>
      <c r="AA186" s="12">
        <f t="shared" si="505"/>
        <v>460646</v>
      </c>
      <c r="AB186" s="12">
        <f t="shared" si="505"/>
        <v>6962668</v>
      </c>
      <c r="AC186" s="25"/>
    </row>
    <row r="187" spans="1:29" x14ac:dyDescent="0.2">
      <c r="A187" s="21" t="s">
        <v>59</v>
      </c>
      <c r="B187" s="3">
        <f t="shared" si="486"/>
        <v>0</v>
      </c>
      <c r="C187" s="3">
        <f t="shared" si="486"/>
        <v>0</v>
      </c>
      <c r="D187" s="3">
        <f t="shared" si="486"/>
        <v>0</v>
      </c>
      <c r="E187" s="3">
        <f t="shared" ref="E187:I187" si="506">SUM(E12,E71,E129)</f>
        <v>0</v>
      </c>
      <c r="F187" s="3">
        <f t="shared" si="506"/>
        <v>0</v>
      </c>
      <c r="G187" s="3">
        <f t="shared" si="506"/>
        <v>0</v>
      </c>
      <c r="H187" s="3">
        <f t="shared" si="506"/>
        <v>0</v>
      </c>
      <c r="I187" s="3">
        <f t="shared" si="506"/>
        <v>0</v>
      </c>
      <c r="J187" s="3">
        <f t="shared" ref="J187:N187" si="507">SUM(J12,J71,J129)</f>
        <v>0</v>
      </c>
      <c r="K187" s="3">
        <f t="shared" si="507"/>
        <v>0</v>
      </c>
      <c r="L187" s="3">
        <f t="shared" si="507"/>
        <v>0</v>
      </c>
      <c r="M187" s="3">
        <f t="shared" si="507"/>
        <v>0</v>
      </c>
      <c r="N187" s="3">
        <f t="shared" si="507"/>
        <v>0</v>
      </c>
      <c r="O187" s="67" t="s">
        <v>71</v>
      </c>
      <c r="P187" s="60">
        <f t="shared" ref="P187:Q198" si="508">SUM(P12,P71,P129)</f>
        <v>2089338</v>
      </c>
      <c r="Q187" s="30">
        <f t="shared" si="508"/>
        <v>0</v>
      </c>
      <c r="R187" s="50">
        <f>SUM(P187:Q187)</f>
        <v>2089338</v>
      </c>
      <c r="S187" s="74">
        <f t="shared" ref="S187:AB187" si="509">SUM(S12,S71,S129)</f>
        <v>0</v>
      </c>
      <c r="T187" s="74">
        <f t="shared" si="509"/>
        <v>0</v>
      </c>
      <c r="U187" s="50">
        <f t="shared" si="509"/>
        <v>2089338</v>
      </c>
      <c r="V187" s="50">
        <f t="shared" si="509"/>
        <v>0</v>
      </c>
      <c r="W187" s="50">
        <f t="shared" si="509"/>
        <v>2089338</v>
      </c>
      <c r="X187" s="50">
        <f t="shared" si="509"/>
        <v>0</v>
      </c>
      <c r="Y187" s="50">
        <f t="shared" si="509"/>
        <v>0</v>
      </c>
      <c r="Z187" s="50">
        <f t="shared" si="509"/>
        <v>2089338</v>
      </c>
      <c r="AA187" s="50">
        <f t="shared" si="509"/>
        <v>0</v>
      </c>
      <c r="AB187" s="50">
        <f t="shared" si="509"/>
        <v>2089338</v>
      </c>
    </row>
    <row r="188" spans="1:29" x14ac:dyDescent="0.2">
      <c r="A188" s="20" t="s">
        <v>70</v>
      </c>
      <c r="B188" s="2">
        <f t="shared" si="486"/>
        <v>0</v>
      </c>
      <c r="C188" s="2">
        <f t="shared" si="486"/>
        <v>0</v>
      </c>
      <c r="D188" s="13">
        <f t="shared" si="486"/>
        <v>0</v>
      </c>
      <c r="E188" s="13">
        <f t="shared" ref="E188:I188" si="510">SUM(E13,E72,E130)</f>
        <v>0</v>
      </c>
      <c r="F188" s="13">
        <f t="shared" si="510"/>
        <v>0</v>
      </c>
      <c r="G188" s="13">
        <f t="shared" si="510"/>
        <v>0</v>
      </c>
      <c r="H188" s="13">
        <f t="shared" si="510"/>
        <v>0</v>
      </c>
      <c r="I188" s="13">
        <f t="shared" si="510"/>
        <v>0</v>
      </c>
      <c r="J188" s="13">
        <f t="shared" ref="J188:N188" si="511">SUM(J13,J72,J130)</f>
        <v>0</v>
      </c>
      <c r="K188" s="13">
        <f t="shared" si="511"/>
        <v>0</v>
      </c>
      <c r="L188" s="13">
        <f t="shared" si="511"/>
        <v>0</v>
      </c>
      <c r="M188" s="13">
        <f t="shared" si="511"/>
        <v>0</v>
      </c>
      <c r="N188" s="13">
        <f t="shared" si="511"/>
        <v>0</v>
      </c>
      <c r="O188" s="67" t="s">
        <v>78</v>
      </c>
      <c r="P188" s="60">
        <f t="shared" si="508"/>
        <v>0</v>
      </c>
      <c r="Q188" s="30">
        <f t="shared" si="508"/>
        <v>0</v>
      </c>
      <c r="R188" s="50">
        <f>SUM(P188:Q188)</f>
        <v>0</v>
      </c>
      <c r="S188" s="74">
        <f t="shared" ref="S188:AB188" si="512">SUM(S13,S72,S130)</f>
        <v>0</v>
      </c>
      <c r="T188" s="74">
        <f t="shared" si="512"/>
        <v>0</v>
      </c>
      <c r="U188" s="50">
        <f t="shared" si="512"/>
        <v>0</v>
      </c>
      <c r="V188" s="50">
        <f t="shared" si="512"/>
        <v>0</v>
      </c>
      <c r="W188" s="50">
        <f t="shared" si="512"/>
        <v>0</v>
      </c>
      <c r="X188" s="50">
        <f t="shared" si="512"/>
        <v>0</v>
      </c>
      <c r="Y188" s="50">
        <f t="shared" si="512"/>
        <v>0</v>
      </c>
      <c r="Z188" s="50">
        <f t="shared" si="512"/>
        <v>0</v>
      </c>
      <c r="AA188" s="50">
        <f t="shared" si="512"/>
        <v>0</v>
      </c>
      <c r="AB188" s="50">
        <f t="shared" si="512"/>
        <v>0</v>
      </c>
    </row>
    <row r="189" spans="1:29" x14ac:dyDescent="0.2">
      <c r="A189" s="20"/>
      <c r="B189" s="2">
        <f t="shared" si="486"/>
        <v>0</v>
      </c>
      <c r="C189" s="2">
        <f t="shared" si="486"/>
        <v>0</v>
      </c>
      <c r="D189" s="13">
        <f t="shared" si="486"/>
        <v>0</v>
      </c>
      <c r="E189" s="13">
        <f t="shared" ref="E189:I189" si="513">SUM(E14,E73,E131)</f>
        <v>0</v>
      </c>
      <c r="F189" s="13">
        <f t="shared" si="513"/>
        <v>0</v>
      </c>
      <c r="G189" s="13">
        <f t="shared" si="513"/>
        <v>0</v>
      </c>
      <c r="H189" s="13">
        <f t="shared" si="513"/>
        <v>0</v>
      </c>
      <c r="I189" s="13">
        <f t="shared" si="513"/>
        <v>0</v>
      </c>
      <c r="J189" s="13">
        <f t="shared" ref="J189:N189" si="514">SUM(J14,J73,J131)</f>
        <v>0</v>
      </c>
      <c r="K189" s="13">
        <f t="shared" si="514"/>
        <v>0</v>
      </c>
      <c r="L189" s="13">
        <f t="shared" si="514"/>
        <v>0</v>
      </c>
      <c r="M189" s="13">
        <f t="shared" si="514"/>
        <v>0</v>
      </c>
      <c r="N189" s="13">
        <f t="shared" si="514"/>
        <v>0</v>
      </c>
      <c r="O189" s="67"/>
      <c r="P189" s="60">
        <f t="shared" si="508"/>
        <v>0</v>
      </c>
      <c r="Q189" s="30">
        <f t="shared" si="508"/>
        <v>0</v>
      </c>
      <c r="R189" s="50">
        <f>SUM(P189:Q189)</f>
        <v>0</v>
      </c>
      <c r="S189" s="50">
        <f t="shared" ref="S189:W189" si="515">SUM(Q189:R189)</f>
        <v>0</v>
      </c>
      <c r="T189" s="50">
        <f t="shared" si="515"/>
        <v>0</v>
      </c>
      <c r="U189" s="50">
        <f t="shared" si="515"/>
        <v>0</v>
      </c>
      <c r="V189" s="50">
        <f t="shared" si="515"/>
        <v>0</v>
      </c>
      <c r="W189" s="50">
        <f t="shared" si="515"/>
        <v>0</v>
      </c>
      <c r="X189" s="50">
        <f t="shared" ref="X189" si="516">SUM(V189:W189)</f>
        <v>0</v>
      </c>
      <c r="Y189" s="50">
        <f t="shared" ref="Y189" si="517">SUM(W189:X189)</f>
        <v>0</v>
      </c>
      <c r="Z189" s="50">
        <f t="shared" ref="Z189" si="518">SUM(X189:Y189)</f>
        <v>0</v>
      </c>
      <c r="AA189" s="50">
        <f t="shared" ref="AA189" si="519">SUM(Y189:Z189)</f>
        <v>0</v>
      </c>
      <c r="AB189" s="50">
        <f t="shared" ref="AB189" si="520">SUM(Z189:AA189)</f>
        <v>0</v>
      </c>
    </row>
    <row r="190" spans="1:29" x14ac:dyDescent="0.2">
      <c r="A190" s="20"/>
      <c r="B190" s="2">
        <f t="shared" si="486"/>
        <v>0</v>
      </c>
      <c r="C190" s="2">
        <f t="shared" si="486"/>
        <v>0</v>
      </c>
      <c r="D190" s="13">
        <f t="shared" si="486"/>
        <v>0</v>
      </c>
      <c r="E190" s="13">
        <f t="shared" ref="E190:I190" si="521">SUM(E15,E74,E132)</f>
        <v>0</v>
      </c>
      <c r="F190" s="13">
        <f t="shared" si="521"/>
        <v>0</v>
      </c>
      <c r="G190" s="13">
        <f t="shared" si="521"/>
        <v>0</v>
      </c>
      <c r="H190" s="13">
        <f t="shared" si="521"/>
        <v>0</v>
      </c>
      <c r="I190" s="13">
        <f t="shared" si="521"/>
        <v>0</v>
      </c>
      <c r="J190" s="13">
        <f t="shared" ref="J190:N190" si="522">SUM(J15,J74,J132)</f>
        <v>0</v>
      </c>
      <c r="K190" s="13">
        <f t="shared" si="522"/>
        <v>0</v>
      </c>
      <c r="L190" s="13">
        <f t="shared" si="522"/>
        <v>0</v>
      </c>
      <c r="M190" s="13">
        <f t="shared" si="522"/>
        <v>0</v>
      </c>
      <c r="N190" s="13">
        <f t="shared" si="522"/>
        <v>0</v>
      </c>
      <c r="O190" s="40"/>
      <c r="P190" s="59">
        <f t="shared" si="508"/>
        <v>0</v>
      </c>
      <c r="Q190" s="2">
        <f t="shared" si="508"/>
        <v>0</v>
      </c>
      <c r="R190" s="27">
        <f t="shared" ref="R190:W198" si="523">SUM(R15,R74,R132)</f>
        <v>0</v>
      </c>
      <c r="S190" s="27">
        <f t="shared" si="523"/>
        <v>0</v>
      </c>
      <c r="T190" s="27">
        <f t="shared" si="523"/>
        <v>0</v>
      </c>
      <c r="U190" s="27">
        <f t="shared" si="523"/>
        <v>0</v>
      </c>
      <c r="V190" s="27">
        <f t="shared" si="523"/>
        <v>0</v>
      </c>
      <c r="W190" s="27">
        <f t="shared" si="523"/>
        <v>0</v>
      </c>
      <c r="X190" s="27">
        <f t="shared" ref="X190:AB190" si="524">SUM(X15,X74,X132)</f>
        <v>0</v>
      </c>
      <c r="Y190" s="27">
        <f t="shared" si="524"/>
        <v>0</v>
      </c>
      <c r="Z190" s="27">
        <f t="shared" si="524"/>
        <v>0</v>
      </c>
      <c r="AA190" s="27">
        <f t="shared" si="524"/>
        <v>0</v>
      </c>
      <c r="AB190" s="27">
        <f t="shared" si="524"/>
        <v>0</v>
      </c>
    </row>
    <row r="191" spans="1:29" x14ac:dyDescent="0.2">
      <c r="A191" s="21" t="s">
        <v>16</v>
      </c>
      <c r="B191" s="3">
        <f t="shared" si="486"/>
        <v>9082220</v>
      </c>
      <c r="C191" s="3">
        <f t="shared" si="486"/>
        <v>0</v>
      </c>
      <c r="D191" s="3">
        <f t="shared" si="486"/>
        <v>9082220</v>
      </c>
      <c r="E191" s="3">
        <f t="shared" ref="E191:I191" si="525">SUM(E16,E75,E133)</f>
        <v>0</v>
      </c>
      <c r="F191" s="3">
        <f t="shared" si="525"/>
        <v>0</v>
      </c>
      <c r="G191" s="3">
        <f t="shared" si="525"/>
        <v>9082220</v>
      </c>
      <c r="H191" s="3">
        <f t="shared" si="525"/>
        <v>0</v>
      </c>
      <c r="I191" s="3">
        <f t="shared" si="525"/>
        <v>9082220</v>
      </c>
      <c r="J191" s="3">
        <f t="shared" ref="J191:N191" si="526">SUM(J16,J75,J133)</f>
        <v>0</v>
      </c>
      <c r="K191" s="3">
        <f t="shared" si="526"/>
        <v>0</v>
      </c>
      <c r="L191" s="3">
        <f t="shared" si="526"/>
        <v>9082220</v>
      </c>
      <c r="M191" s="3">
        <f t="shared" si="526"/>
        <v>0</v>
      </c>
      <c r="N191" s="3">
        <f t="shared" si="526"/>
        <v>9082220</v>
      </c>
      <c r="O191" s="40" t="s">
        <v>24</v>
      </c>
      <c r="P191" s="8">
        <f t="shared" si="508"/>
        <v>11800</v>
      </c>
      <c r="Q191" s="3">
        <f t="shared" si="508"/>
        <v>51811</v>
      </c>
      <c r="R191" s="12">
        <f t="shared" si="523"/>
        <v>63611</v>
      </c>
      <c r="S191" s="12">
        <f t="shared" si="523"/>
        <v>0</v>
      </c>
      <c r="T191" s="12">
        <f t="shared" si="523"/>
        <v>0</v>
      </c>
      <c r="U191" s="12">
        <f t="shared" si="523"/>
        <v>11800</v>
      </c>
      <c r="V191" s="12">
        <f t="shared" si="523"/>
        <v>51811</v>
      </c>
      <c r="W191" s="12">
        <f t="shared" si="523"/>
        <v>63611</v>
      </c>
      <c r="X191" s="12">
        <f t="shared" ref="X191:AB191" si="527">SUM(X16,X75,X133)</f>
        <v>0</v>
      </c>
      <c r="Y191" s="12">
        <f t="shared" si="527"/>
        <v>0</v>
      </c>
      <c r="Z191" s="12">
        <f t="shared" si="527"/>
        <v>11800</v>
      </c>
      <c r="AA191" s="12">
        <f t="shared" si="527"/>
        <v>51811</v>
      </c>
      <c r="AB191" s="12">
        <f t="shared" si="527"/>
        <v>63611</v>
      </c>
      <c r="AC191" s="25"/>
    </row>
    <row r="192" spans="1:29" x14ac:dyDescent="0.2">
      <c r="A192" s="20" t="s">
        <v>30</v>
      </c>
      <c r="B192" s="2">
        <f t="shared" si="486"/>
        <v>20</v>
      </c>
      <c r="C192" s="2">
        <f t="shared" si="486"/>
        <v>0</v>
      </c>
      <c r="D192" s="13">
        <f t="shared" si="486"/>
        <v>20</v>
      </c>
      <c r="E192" s="13">
        <f t="shared" ref="E192:I192" si="528">SUM(E17,E76,E134)</f>
        <v>0</v>
      </c>
      <c r="F192" s="13">
        <f t="shared" si="528"/>
        <v>0</v>
      </c>
      <c r="G192" s="13">
        <f t="shared" si="528"/>
        <v>20</v>
      </c>
      <c r="H192" s="13">
        <f t="shared" si="528"/>
        <v>0</v>
      </c>
      <c r="I192" s="13">
        <f t="shared" si="528"/>
        <v>20</v>
      </c>
      <c r="J192" s="13">
        <f t="shared" ref="J192:N192" si="529">SUM(J17,J76,J134)</f>
        <v>0</v>
      </c>
      <c r="K192" s="13">
        <f t="shared" si="529"/>
        <v>0</v>
      </c>
      <c r="L192" s="13">
        <f t="shared" si="529"/>
        <v>20</v>
      </c>
      <c r="M192" s="13">
        <f t="shared" si="529"/>
        <v>0</v>
      </c>
      <c r="N192" s="13">
        <f t="shared" si="529"/>
        <v>20</v>
      </c>
      <c r="P192" s="59">
        <f t="shared" si="508"/>
        <v>0</v>
      </c>
      <c r="Q192" s="2">
        <f t="shared" si="508"/>
        <v>0</v>
      </c>
      <c r="R192" s="27">
        <f t="shared" si="523"/>
        <v>0</v>
      </c>
      <c r="S192" s="27">
        <f t="shared" si="523"/>
        <v>0</v>
      </c>
      <c r="T192" s="27">
        <f t="shared" si="523"/>
        <v>0</v>
      </c>
      <c r="U192" s="27">
        <f t="shared" si="523"/>
        <v>0</v>
      </c>
      <c r="V192" s="27">
        <f t="shared" si="523"/>
        <v>0</v>
      </c>
      <c r="W192" s="27">
        <f t="shared" si="523"/>
        <v>0</v>
      </c>
      <c r="X192" s="27">
        <f t="shared" ref="X192:AB192" si="530">SUM(X17,X76,X134)</f>
        <v>0</v>
      </c>
      <c r="Y192" s="27">
        <f t="shared" si="530"/>
        <v>0</v>
      </c>
      <c r="Z192" s="27">
        <f t="shared" si="530"/>
        <v>0</v>
      </c>
      <c r="AA192" s="27">
        <f t="shared" si="530"/>
        <v>0</v>
      </c>
      <c r="AB192" s="27">
        <f t="shared" si="530"/>
        <v>0</v>
      </c>
    </row>
    <row r="193" spans="1:29" x14ac:dyDescent="0.2">
      <c r="A193" s="20" t="s">
        <v>31</v>
      </c>
      <c r="B193" s="2">
        <f t="shared" si="486"/>
        <v>1300000</v>
      </c>
      <c r="C193" s="2">
        <f t="shared" si="486"/>
        <v>0</v>
      </c>
      <c r="D193" s="13">
        <f t="shared" si="486"/>
        <v>1300000</v>
      </c>
      <c r="E193" s="13">
        <f t="shared" ref="E193:I193" si="531">SUM(E18,E77,E135)</f>
        <v>0</v>
      </c>
      <c r="F193" s="13">
        <f t="shared" si="531"/>
        <v>0</v>
      </c>
      <c r="G193" s="13">
        <f t="shared" si="531"/>
        <v>1300000</v>
      </c>
      <c r="H193" s="13">
        <f t="shared" si="531"/>
        <v>0</v>
      </c>
      <c r="I193" s="13">
        <f t="shared" si="531"/>
        <v>1300000</v>
      </c>
      <c r="J193" s="13">
        <f t="shared" ref="J193:N193" si="532">SUM(J18,J77,J135)</f>
        <v>0</v>
      </c>
      <c r="K193" s="13">
        <f t="shared" si="532"/>
        <v>0</v>
      </c>
      <c r="L193" s="13">
        <f t="shared" si="532"/>
        <v>1300000</v>
      </c>
      <c r="M193" s="13">
        <f t="shared" si="532"/>
        <v>0</v>
      </c>
      <c r="N193" s="13">
        <f t="shared" si="532"/>
        <v>1300000</v>
      </c>
      <c r="O193" s="40" t="s">
        <v>25</v>
      </c>
      <c r="P193" s="8">
        <f t="shared" si="508"/>
        <v>4585055</v>
      </c>
      <c r="Q193" s="3">
        <f t="shared" si="508"/>
        <v>2562002</v>
      </c>
      <c r="R193" s="12">
        <f t="shared" si="523"/>
        <v>7147057</v>
      </c>
      <c r="S193" s="12">
        <f t="shared" si="523"/>
        <v>0</v>
      </c>
      <c r="T193" s="12">
        <f t="shared" si="523"/>
        <v>0</v>
      </c>
      <c r="U193" s="12">
        <f t="shared" si="523"/>
        <v>4585055</v>
      </c>
      <c r="V193" s="12">
        <f t="shared" si="523"/>
        <v>2562002</v>
      </c>
      <c r="W193" s="12">
        <f t="shared" si="523"/>
        <v>7147057</v>
      </c>
      <c r="X193" s="12">
        <f t="shared" ref="X193:AB193" si="533">SUM(X18,X77,X135)</f>
        <v>0</v>
      </c>
      <c r="Y193" s="12">
        <f t="shared" si="533"/>
        <v>0</v>
      </c>
      <c r="Z193" s="12">
        <f t="shared" si="533"/>
        <v>2831551</v>
      </c>
      <c r="AA193" s="12">
        <f t="shared" si="533"/>
        <v>2562002</v>
      </c>
      <c r="AB193" s="12">
        <f t="shared" si="533"/>
        <v>7147057</v>
      </c>
      <c r="AC193" s="25"/>
    </row>
    <row r="194" spans="1:29" x14ac:dyDescent="0.2">
      <c r="A194" s="20" t="s">
        <v>32</v>
      </c>
      <c r="B194" s="13">
        <f t="shared" si="486"/>
        <v>250000</v>
      </c>
      <c r="C194" s="13">
        <f t="shared" si="486"/>
        <v>0</v>
      </c>
      <c r="D194" s="13">
        <f t="shared" si="486"/>
        <v>250000</v>
      </c>
      <c r="E194" s="13">
        <f t="shared" ref="E194:I194" si="534">SUM(E19,E78,E136)</f>
        <v>0</v>
      </c>
      <c r="F194" s="13">
        <f t="shared" si="534"/>
        <v>0</v>
      </c>
      <c r="G194" s="13">
        <f t="shared" si="534"/>
        <v>250000</v>
      </c>
      <c r="H194" s="13">
        <f t="shared" si="534"/>
        <v>0</v>
      </c>
      <c r="I194" s="13">
        <f t="shared" si="534"/>
        <v>250000</v>
      </c>
      <c r="J194" s="13">
        <f t="shared" ref="J194:N194" si="535">SUM(J19,J78,J136)</f>
        <v>0</v>
      </c>
      <c r="K194" s="13">
        <f t="shared" si="535"/>
        <v>0</v>
      </c>
      <c r="L194" s="13">
        <f t="shared" si="535"/>
        <v>250000</v>
      </c>
      <c r="M194" s="13">
        <f t="shared" si="535"/>
        <v>0</v>
      </c>
      <c r="N194" s="13">
        <f t="shared" si="535"/>
        <v>250000</v>
      </c>
      <c r="O194" t="s">
        <v>69</v>
      </c>
      <c r="P194" s="59">
        <f t="shared" si="508"/>
        <v>2717928</v>
      </c>
      <c r="Q194" s="2">
        <f t="shared" si="508"/>
        <v>0</v>
      </c>
      <c r="R194" s="74">
        <f t="shared" si="523"/>
        <v>2717928</v>
      </c>
      <c r="S194" s="74">
        <f t="shared" si="523"/>
        <v>0</v>
      </c>
      <c r="T194" s="74">
        <f t="shared" si="523"/>
        <v>0</v>
      </c>
      <c r="U194" s="74">
        <f t="shared" si="523"/>
        <v>2717928</v>
      </c>
      <c r="V194" s="74">
        <f t="shared" si="523"/>
        <v>0</v>
      </c>
      <c r="W194" s="74">
        <f t="shared" si="523"/>
        <v>2717928</v>
      </c>
      <c r="X194" s="74">
        <f t="shared" ref="X194:AB194" si="536">SUM(X19,X78,X136)</f>
        <v>0</v>
      </c>
      <c r="Y194" s="74">
        <f t="shared" si="536"/>
        <v>0</v>
      </c>
      <c r="Z194" s="74">
        <f t="shared" si="536"/>
        <v>2717928</v>
      </c>
      <c r="AA194" s="74">
        <f t="shared" si="536"/>
        <v>0</v>
      </c>
      <c r="AB194" s="74">
        <f t="shared" si="536"/>
        <v>2717928</v>
      </c>
    </row>
    <row r="195" spans="1:29" x14ac:dyDescent="0.2">
      <c r="A195" s="20" t="s">
        <v>33</v>
      </c>
      <c r="B195" s="2">
        <f t="shared" si="486"/>
        <v>7500000</v>
      </c>
      <c r="C195" s="2">
        <f t="shared" si="486"/>
        <v>0</v>
      </c>
      <c r="D195" s="13">
        <f t="shared" si="486"/>
        <v>7500000</v>
      </c>
      <c r="E195" s="13">
        <f t="shared" ref="E195:I195" si="537">SUM(E20,E79,E137)</f>
        <v>0</v>
      </c>
      <c r="F195" s="13">
        <f t="shared" si="537"/>
        <v>0</v>
      </c>
      <c r="G195" s="13">
        <f t="shared" si="537"/>
        <v>7500000</v>
      </c>
      <c r="H195" s="13">
        <f t="shared" si="537"/>
        <v>0</v>
      </c>
      <c r="I195" s="13">
        <f t="shared" si="537"/>
        <v>7500000</v>
      </c>
      <c r="J195" s="13">
        <f t="shared" ref="J195:N195" si="538">SUM(J20,J79,J137)</f>
        <v>0</v>
      </c>
      <c r="K195" s="13">
        <f t="shared" si="538"/>
        <v>0</v>
      </c>
      <c r="L195" s="13">
        <f t="shared" si="538"/>
        <v>7500000</v>
      </c>
      <c r="M195" s="13">
        <f t="shared" si="538"/>
        <v>0</v>
      </c>
      <c r="N195" s="13">
        <f t="shared" si="538"/>
        <v>7500000</v>
      </c>
      <c r="O195" t="s">
        <v>52</v>
      </c>
      <c r="P195" s="59">
        <f t="shared" si="508"/>
        <v>13623</v>
      </c>
      <c r="Q195" s="2">
        <f t="shared" si="508"/>
        <v>27704</v>
      </c>
      <c r="R195" s="74">
        <f t="shared" si="523"/>
        <v>41327</v>
      </c>
      <c r="S195" s="74">
        <f t="shared" si="523"/>
        <v>0</v>
      </c>
      <c r="T195" s="74">
        <f t="shared" si="523"/>
        <v>0</v>
      </c>
      <c r="U195" s="74">
        <f t="shared" si="523"/>
        <v>13623</v>
      </c>
      <c r="V195" s="74">
        <f t="shared" si="523"/>
        <v>27704</v>
      </c>
      <c r="W195" s="74">
        <f t="shared" si="523"/>
        <v>41327</v>
      </c>
      <c r="X195" s="74">
        <f t="shared" ref="X195:AB195" si="539">SUM(X20,X79,X137)</f>
        <v>0</v>
      </c>
      <c r="Y195" s="74">
        <f t="shared" si="539"/>
        <v>0</v>
      </c>
      <c r="Z195" s="74">
        <f t="shared" si="539"/>
        <v>13623</v>
      </c>
      <c r="AA195" s="74">
        <f t="shared" si="539"/>
        <v>27704</v>
      </c>
      <c r="AB195" s="74">
        <f t="shared" si="539"/>
        <v>41327</v>
      </c>
    </row>
    <row r="196" spans="1:29" x14ac:dyDescent="0.2">
      <c r="A196" s="20" t="s">
        <v>34</v>
      </c>
      <c r="B196" s="2">
        <f t="shared" si="486"/>
        <v>18000</v>
      </c>
      <c r="C196" s="2">
        <f t="shared" si="486"/>
        <v>0</v>
      </c>
      <c r="D196" s="13">
        <f t="shared" si="486"/>
        <v>18000</v>
      </c>
      <c r="E196" s="13">
        <f t="shared" ref="E196:I196" si="540">SUM(E21,E80,E138)</f>
        <v>0</v>
      </c>
      <c r="F196" s="13">
        <f t="shared" si="540"/>
        <v>0</v>
      </c>
      <c r="G196" s="13">
        <f t="shared" si="540"/>
        <v>18000</v>
      </c>
      <c r="H196" s="13">
        <f t="shared" si="540"/>
        <v>0</v>
      </c>
      <c r="I196" s="13">
        <f t="shared" si="540"/>
        <v>18000</v>
      </c>
      <c r="J196" s="13">
        <f t="shared" ref="J196:N196" si="541">SUM(J21,J80,J138)</f>
        <v>0</v>
      </c>
      <c r="K196" s="13">
        <f t="shared" si="541"/>
        <v>0</v>
      </c>
      <c r="L196" s="13">
        <f t="shared" si="541"/>
        <v>18000</v>
      </c>
      <c r="M196" s="13">
        <f t="shared" si="541"/>
        <v>0</v>
      </c>
      <c r="N196" s="13">
        <f t="shared" si="541"/>
        <v>18000</v>
      </c>
      <c r="O196" t="s">
        <v>64</v>
      </c>
      <c r="P196" s="59">
        <f t="shared" si="508"/>
        <v>100000</v>
      </c>
      <c r="Q196" s="2">
        <f t="shared" si="508"/>
        <v>100000</v>
      </c>
      <c r="R196" s="74">
        <f t="shared" si="523"/>
        <v>200000</v>
      </c>
      <c r="S196" s="74">
        <f t="shared" si="523"/>
        <v>0</v>
      </c>
      <c r="T196" s="74">
        <f t="shared" si="523"/>
        <v>0</v>
      </c>
      <c r="U196" s="74">
        <f t="shared" si="523"/>
        <v>100000</v>
      </c>
      <c r="V196" s="74">
        <f t="shared" si="523"/>
        <v>100000</v>
      </c>
      <c r="W196" s="74">
        <f t="shared" si="523"/>
        <v>200000</v>
      </c>
      <c r="X196" s="74">
        <f t="shared" ref="X196:AB196" si="542">SUM(X21,X80,X138)</f>
        <v>0</v>
      </c>
      <c r="Y196" s="74">
        <f t="shared" si="542"/>
        <v>0</v>
      </c>
      <c r="Z196" s="74">
        <f t="shared" si="542"/>
        <v>100000</v>
      </c>
      <c r="AA196" s="74">
        <f t="shared" si="542"/>
        <v>100000</v>
      </c>
      <c r="AB196" s="74">
        <f t="shared" si="542"/>
        <v>200000</v>
      </c>
    </row>
    <row r="197" spans="1:29" x14ac:dyDescent="0.2">
      <c r="A197" s="20" t="s">
        <v>8</v>
      </c>
      <c r="B197" s="2">
        <f t="shared" si="486"/>
        <v>1700</v>
      </c>
      <c r="C197" s="2">
        <f t="shared" si="486"/>
        <v>0</v>
      </c>
      <c r="D197" s="13">
        <f t="shared" si="486"/>
        <v>1700</v>
      </c>
      <c r="E197" s="13">
        <f t="shared" ref="E197:I197" si="543">SUM(E22,E81,E139)</f>
        <v>0</v>
      </c>
      <c r="F197" s="13">
        <f t="shared" si="543"/>
        <v>0</v>
      </c>
      <c r="G197" s="13">
        <f t="shared" si="543"/>
        <v>1700</v>
      </c>
      <c r="H197" s="13">
        <f t="shared" si="543"/>
        <v>0</v>
      </c>
      <c r="I197" s="13">
        <f t="shared" si="543"/>
        <v>1700</v>
      </c>
      <c r="J197" s="13">
        <f t="shared" ref="J197:N197" si="544">SUM(J22,J81,J139)</f>
        <v>0</v>
      </c>
      <c r="K197" s="13">
        <f t="shared" si="544"/>
        <v>0</v>
      </c>
      <c r="L197" s="13">
        <f t="shared" si="544"/>
        <v>1700</v>
      </c>
      <c r="M197" s="13">
        <f t="shared" si="544"/>
        <v>0</v>
      </c>
      <c r="N197" s="13">
        <f t="shared" si="544"/>
        <v>1700</v>
      </c>
      <c r="O197" t="s">
        <v>53</v>
      </c>
      <c r="P197" s="59">
        <f t="shared" si="508"/>
        <v>1753504</v>
      </c>
      <c r="Q197" s="2">
        <f t="shared" si="508"/>
        <v>2234298</v>
      </c>
      <c r="R197" s="74">
        <f t="shared" si="523"/>
        <v>3987802</v>
      </c>
      <c r="S197" s="74">
        <f t="shared" si="523"/>
        <v>0</v>
      </c>
      <c r="T197" s="74">
        <f t="shared" si="523"/>
        <v>0</v>
      </c>
      <c r="U197" s="74">
        <f t="shared" si="523"/>
        <v>1753504</v>
      </c>
      <c r="V197" s="74">
        <f t="shared" si="523"/>
        <v>2234298</v>
      </c>
      <c r="W197" s="74">
        <f t="shared" si="523"/>
        <v>3987802</v>
      </c>
      <c r="X197" s="74">
        <f t="shared" ref="X197:AB197" si="545">SUM(X22,X81,X139)</f>
        <v>0</v>
      </c>
      <c r="Y197" s="74">
        <f t="shared" si="545"/>
        <v>0</v>
      </c>
      <c r="Z197" s="74">
        <f t="shared" si="545"/>
        <v>0</v>
      </c>
      <c r="AA197" s="74">
        <f t="shared" si="545"/>
        <v>2234298</v>
      </c>
      <c r="AB197" s="74">
        <f t="shared" si="545"/>
        <v>3987802</v>
      </c>
    </row>
    <row r="198" spans="1:29" x14ac:dyDescent="0.2">
      <c r="A198" s="20" t="s">
        <v>35</v>
      </c>
      <c r="B198" s="2">
        <f t="shared" si="486"/>
        <v>0</v>
      </c>
      <c r="C198" s="2">
        <f t="shared" si="486"/>
        <v>0</v>
      </c>
      <c r="D198" s="13">
        <f t="shared" si="486"/>
        <v>0</v>
      </c>
      <c r="E198" s="13">
        <f t="shared" ref="E198:I198" si="546">SUM(E23,E82,E140)</f>
        <v>0</v>
      </c>
      <c r="F198" s="13">
        <f t="shared" si="546"/>
        <v>0</v>
      </c>
      <c r="G198" s="13">
        <f t="shared" si="546"/>
        <v>0</v>
      </c>
      <c r="H198" s="13">
        <f t="shared" si="546"/>
        <v>0</v>
      </c>
      <c r="I198" s="13">
        <f t="shared" si="546"/>
        <v>0</v>
      </c>
      <c r="J198" s="13">
        <f t="shared" ref="J198:N198" si="547">SUM(J23,J82,J140)</f>
        <v>0</v>
      </c>
      <c r="K198" s="13">
        <f t="shared" si="547"/>
        <v>0</v>
      </c>
      <c r="L198" s="13">
        <f t="shared" si="547"/>
        <v>0</v>
      </c>
      <c r="M198" s="13">
        <f t="shared" si="547"/>
        <v>0</v>
      </c>
      <c r="N198" s="13">
        <f t="shared" si="547"/>
        <v>0</v>
      </c>
      <c r="O198" t="s">
        <v>80</v>
      </c>
      <c r="P198" s="59">
        <f t="shared" si="508"/>
        <v>0</v>
      </c>
      <c r="Q198" s="2">
        <f t="shared" si="508"/>
        <v>200000</v>
      </c>
      <c r="R198" s="74">
        <f t="shared" si="523"/>
        <v>200000</v>
      </c>
      <c r="S198" s="74">
        <f t="shared" si="523"/>
        <v>0</v>
      </c>
      <c r="T198" s="74">
        <f t="shared" si="523"/>
        <v>0</v>
      </c>
      <c r="U198" s="74">
        <f t="shared" si="523"/>
        <v>0</v>
      </c>
      <c r="V198" s="74">
        <f t="shared" si="523"/>
        <v>200000</v>
      </c>
      <c r="W198" s="74">
        <f t="shared" si="523"/>
        <v>200000</v>
      </c>
      <c r="X198" s="74">
        <f t="shared" ref="X198:AB198" si="548">SUM(X23,X82,X140)</f>
        <v>0</v>
      </c>
      <c r="Y198" s="74">
        <f t="shared" si="548"/>
        <v>0</v>
      </c>
      <c r="Z198" s="74">
        <f t="shared" si="548"/>
        <v>0</v>
      </c>
      <c r="AA198" s="74">
        <f t="shared" si="548"/>
        <v>200000</v>
      </c>
      <c r="AB198" s="74">
        <f t="shared" si="548"/>
        <v>200000</v>
      </c>
    </row>
    <row r="199" spans="1:29" x14ac:dyDescent="0.2">
      <c r="A199" s="20" t="s">
        <v>7</v>
      </c>
      <c r="B199" s="2">
        <f t="shared" si="486"/>
        <v>12500</v>
      </c>
      <c r="C199" s="2">
        <f t="shared" si="486"/>
        <v>0</v>
      </c>
      <c r="D199" s="13">
        <f t="shared" si="486"/>
        <v>12500</v>
      </c>
      <c r="E199" s="13">
        <f t="shared" ref="E199:I199" si="549">SUM(E24,E83,E141)</f>
        <v>0</v>
      </c>
      <c r="F199" s="13">
        <f t="shared" si="549"/>
        <v>0</v>
      </c>
      <c r="G199" s="13">
        <f t="shared" si="549"/>
        <v>12500</v>
      </c>
      <c r="H199" s="13">
        <f t="shared" si="549"/>
        <v>0</v>
      </c>
      <c r="I199" s="13">
        <f t="shared" si="549"/>
        <v>12500</v>
      </c>
      <c r="J199" s="13">
        <f t="shared" ref="J199:N199" si="550">SUM(J24,J83,J141)</f>
        <v>0</v>
      </c>
      <c r="K199" s="13">
        <f t="shared" si="550"/>
        <v>0</v>
      </c>
      <c r="L199" s="13">
        <f t="shared" si="550"/>
        <v>12500</v>
      </c>
      <c r="M199" s="13">
        <f t="shared" si="550"/>
        <v>0</v>
      </c>
      <c r="N199" s="13">
        <f t="shared" si="550"/>
        <v>12500</v>
      </c>
      <c r="P199" s="20"/>
      <c r="Q199" s="1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</row>
    <row r="200" spans="1:29" x14ac:dyDescent="0.2">
      <c r="A200" s="1" t="s">
        <v>61</v>
      </c>
      <c r="B200" s="2">
        <f t="shared" si="486"/>
        <v>0</v>
      </c>
      <c r="C200" s="2">
        <f t="shared" si="486"/>
        <v>0</v>
      </c>
      <c r="D200" s="13">
        <f t="shared" si="486"/>
        <v>0</v>
      </c>
      <c r="E200" s="13">
        <f t="shared" ref="E200:I200" si="551">SUM(E25,E84,E142)</f>
        <v>0</v>
      </c>
      <c r="F200" s="13">
        <f t="shared" si="551"/>
        <v>0</v>
      </c>
      <c r="G200" s="13">
        <f t="shared" si="551"/>
        <v>0</v>
      </c>
      <c r="H200" s="13">
        <f t="shared" si="551"/>
        <v>0</v>
      </c>
      <c r="I200" s="13">
        <f t="shared" si="551"/>
        <v>0</v>
      </c>
      <c r="J200" s="13">
        <f t="shared" ref="J200:N200" si="552">SUM(J25,J84,J142)</f>
        <v>0</v>
      </c>
      <c r="K200" s="13">
        <f t="shared" si="552"/>
        <v>0</v>
      </c>
      <c r="L200" s="13">
        <f t="shared" si="552"/>
        <v>0</v>
      </c>
      <c r="M200" s="13">
        <f t="shared" si="552"/>
        <v>0</v>
      </c>
      <c r="N200" s="13">
        <f t="shared" si="552"/>
        <v>0</v>
      </c>
      <c r="O200" s="40" t="s">
        <v>4</v>
      </c>
      <c r="P200" s="8">
        <f t="shared" ref="P200:R228" si="553">SUM(P25,P84,P142)</f>
        <v>4969446</v>
      </c>
      <c r="Q200" s="3">
        <f t="shared" si="553"/>
        <v>718272</v>
      </c>
      <c r="R200" s="12">
        <f t="shared" si="553"/>
        <v>5687718</v>
      </c>
      <c r="S200" s="12">
        <f t="shared" ref="S200:W200" si="554">SUM(S25,S84,S142)</f>
        <v>0</v>
      </c>
      <c r="T200" s="12">
        <f t="shared" si="554"/>
        <v>0</v>
      </c>
      <c r="U200" s="12">
        <f t="shared" si="554"/>
        <v>4969446</v>
      </c>
      <c r="V200" s="12">
        <f t="shared" si="554"/>
        <v>718272</v>
      </c>
      <c r="W200" s="12">
        <f t="shared" si="554"/>
        <v>5687718</v>
      </c>
      <c r="X200" s="12">
        <f t="shared" ref="X200:AB200" si="555">SUM(X25,X84,X142)</f>
        <v>0</v>
      </c>
      <c r="Y200" s="12">
        <f t="shared" si="555"/>
        <v>0</v>
      </c>
      <c r="Z200" s="12">
        <f t="shared" si="555"/>
        <v>4969446</v>
      </c>
      <c r="AA200" s="12">
        <f t="shared" si="555"/>
        <v>718272</v>
      </c>
      <c r="AB200" s="12">
        <f t="shared" si="555"/>
        <v>5687718</v>
      </c>
      <c r="AC200" s="25"/>
    </row>
    <row r="201" spans="1:29" x14ac:dyDescent="0.2">
      <c r="A201" s="20"/>
      <c r="B201" s="2">
        <f t="shared" si="486"/>
        <v>0</v>
      </c>
      <c r="C201" s="2">
        <f t="shared" si="486"/>
        <v>0</v>
      </c>
      <c r="D201" s="13">
        <f t="shared" si="486"/>
        <v>0</v>
      </c>
      <c r="E201" s="13">
        <f t="shared" ref="E201:I201" si="556">SUM(E26,E85,E143)</f>
        <v>0</v>
      </c>
      <c r="F201" s="13">
        <f t="shared" si="556"/>
        <v>0</v>
      </c>
      <c r="G201" s="13">
        <f t="shared" si="556"/>
        <v>0</v>
      </c>
      <c r="H201" s="13">
        <f t="shared" si="556"/>
        <v>0</v>
      </c>
      <c r="I201" s="13">
        <f t="shared" si="556"/>
        <v>0</v>
      </c>
      <c r="J201" s="13">
        <f t="shared" ref="J201:N201" si="557">SUM(J26,J85,J143)</f>
        <v>0</v>
      </c>
      <c r="K201" s="13">
        <f t="shared" si="557"/>
        <v>0</v>
      </c>
      <c r="L201" s="13">
        <f t="shared" si="557"/>
        <v>0</v>
      </c>
      <c r="M201" s="13">
        <f t="shared" si="557"/>
        <v>0</v>
      </c>
      <c r="N201" s="13">
        <f t="shared" si="557"/>
        <v>0</v>
      </c>
      <c r="O201" s="67" t="s">
        <v>54</v>
      </c>
      <c r="P201" s="60">
        <f t="shared" si="553"/>
        <v>0</v>
      </c>
      <c r="Q201" s="30">
        <f t="shared" si="553"/>
        <v>0</v>
      </c>
      <c r="R201" s="50">
        <f t="shared" si="553"/>
        <v>0</v>
      </c>
      <c r="S201" s="50">
        <f t="shared" ref="S201:W201" si="558">SUM(S26,S85,S143)</f>
        <v>0</v>
      </c>
      <c r="T201" s="50">
        <f t="shared" si="558"/>
        <v>0</v>
      </c>
      <c r="U201" s="50">
        <f t="shared" si="558"/>
        <v>0</v>
      </c>
      <c r="V201" s="50">
        <f t="shared" si="558"/>
        <v>0</v>
      </c>
      <c r="W201" s="50">
        <f t="shared" si="558"/>
        <v>0</v>
      </c>
      <c r="X201" s="50">
        <f t="shared" ref="X201:AB201" si="559">SUM(X26,X85,X143)</f>
        <v>0</v>
      </c>
      <c r="Y201" s="50">
        <f t="shared" si="559"/>
        <v>0</v>
      </c>
      <c r="Z201" s="50">
        <f t="shared" si="559"/>
        <v>0</v>
      </c>
      <c r="AA201" s="50">
        <f t="shared" si="559"/>
        <v>0</v>
      </c>
      <c r="AB201" s="50">
        <f t="shared" si="559"/>
        <v>0</v>
      </c>
    </row>
    <row r="202" spans="1:29" x14ac:dyDescent="0.2">
      <c r="A202" s="21" t="s">
        <v>36</v>
      </c>
      <c r="B202" s="3">
        <f t="shared" ref="B202:D216" si="560">SUM(B27,B86,B144)</f>
        <v>3261447</v>
      </c>
      <c r="C202" s="3">
        <f t="shared" si="560"/>
        <v>127787</v>
      </c>
      <c r="D202" s="3">
        <f t="shared" si="560"/>
        <v>3389234</v>
      </c>
      <c r="E202" s="3">
        <f t="shared" ref="E202:I202" si="561">SUM(E27,E86,E144)</f>
        <v>0</v>
      </c>
      <c r="F202" s="3">
        <f t="shared" si="561"/>
        <v>0</v>
      </c>
      <c r="G202" s="3">
        <f t="shared" si="561"/>
        <v>3261447</v>
      </c>
      <c r="H202" s="3">
        <f t="shared" si="561"/>
        <v>127787</v>
      </c>
      <c r="I202" s="3">
        <f t="shared" si="561"/>
        <v>3389234</v>
      </c>
      <c r="J202" s="3">
        <f t="shared" ref="J202:N202" si="562">SUM(J27,J86,J144)</f>
        <v>0</v>
      </c>
      <c r="K202" s="3">
        <f t="shared" si="562"/>
        <v>0</v>
      </c>
      <c r="L202" s="3">
        <f t="shared" si="562"/>
        <v>3261447</v>
      </c>
      <c r="M202" s="3">
        <f t="shared" si="562"/>
        <v>127787</v>
      </c>
      <c r="N202" s="3">
        <f t="shared" si="562"/>
        <v>3389234</v>
      </c>
      <c r="P202" s="59">
        <f t="shared" si="553"/>
        <v>0</v>
      </c>
      <c r="Q202" s="2">
        <f t="shared" si="553"/>
        <v>0</v>
      </c>
      <c r="R202" s="74">
        <f t="shared" si="553"/>
        <v>0</v>
      </c>
      <c r="S202" s="74">
        <f t="shared" ref="S202:W202" si="563">SUM(S27,S86,S144)</f>
        <v>0</v>
      </c>
      <c r="T202" s="74">
        <f t="shared" si="563"/>
        <v>0</v>
      </c>
      <c r="U202" s="74">
        <f t="shared" si="563"/>
        <v>0</v>
      </c>
      <c r="V202" s="74">
        <f t="shared" si="563"/>
        <v>0</v>
      </c>
      <c r="W202" s="74">
        <f t="shared" si="563"/>
        <v>0</v>
      </c>
      <c r="X202" s="74">
        <f t="shared" ref="X202:AB202" si="564">SUM(X27,X86,X144)</f>
        <v>0</v>
      </c>
      <c r="Y202" s="74">
        <f t="shared" si="564"/>
        <v>0</v>
      </c>
      <c r="Z202" s="74">
        <f t="shared" si="564"/>
        <v>0</v>
      </c>
      <c r="AA202" s="74">
        <f t="shared" si="564"/>
        <v>0</v>
      </c>
      <c r="AB202" s="74">
        <f t="shared" si="564"/>
        <v>0</v>
      </c>
    </row>
    <row r="203" spans="1:29" x14ac:dyDescent="0.2">
      <c r="A203" s="20" t="s">
        <v>37</v>
      </c>
      <c r="B203" s="2">
        <f t="shared" si="560"/>
        <v>0</v>
      </c>
      <c r="C203" s="2">
        <f t="shared" si="560"/>
        <v>0</v>
      </c>
      <c r="D203" s="13">
        <f t="shared" si="560"/>
        <v>0</v>
      </c>
      <c r="E203" s="13">
        <f t="shared" ref="E203:I203" si="565">SUM(E28,E87,E145)</f>
        <v>0</v>
      </c>
      <c r="F203" s="13">
        <f t="shared" si="565"/>
        <v>0</v>
      </c>
      <c r="G203" s="13">
        <f t="shared" si="565"/>
        <v>0</v>
      </c>
      <c r="H203" s="13">
        <f t="shared" si="565"/>
        <v>0</v>
      </c>
      <c r="I203" s="13">
        <f t="shared" si="565"/>
        <v>0</v>
      </c>
      <c r="J203" s="13">
        <f t="shared" ref="J203:N203" si="566">SUM(J28,J87,J145)</f>
        <v>0</v>
      </c>
      <c r="K203" s="13">
        <f t="shared" si="566"/>
        <v>0</v>
      </c>
      <c r="L203" s="13">
        <f t="shared" si="566"/>
        <v>0</v>
      </c>
      <c r="M203" s="13">
        <f t="shared" si="566"/>
        <v>0</v>
      </c>
      <c r="N203" s="13">
        <f t="shared" si="566"/>
        <v>0</v>
      </c>
      <c r="O203" s="40" t="s">
        <v>3</v>
      </c>
      <c r="P203" s="8">
        <f t="shared" si="553"/>
        <v>1627918</v>
      </c>
      <c r="Q203" s="3">
        <f t="shared" si="553"/>
        <v>0</v>
      </c>
      <c r="R203" s="12">
        <f t="shared" si="553"/>
        <v>1627918</v>
      </c>
      <c r="S203" s="12">
        <f t="shared" ref="S203:W203" si="567">SUM(S28,S87,S145)</f>
        <v>0</v>
      </c>
      <c r="T203" s="12">
        <f t="shared" si="567"/>
        <v>0</v>
      </c>
      <c r="U203" s="12">
        <f t="shared" si="567"/>
        <v>1627918</v>
      </c>
      <c r="V203" s="12">
        <f t="shared" si="567"/>
        <v>0</v>
      </c>
      <c r="W203" s="12">
        <f t="shared" si="567"/>
        <v>1627918</v>
      </c>
      <c r="X203" s="12">
        <f t="shared" ref="X203:AB203" si="568">SUM(X28,X87,X145)</f>
        <v>0</v>
      </c>
      <c r="Y203" s="12">
        <f t="shared" si="568"/>
        <v>0</v>
      </c>
      <c r="Z203" s="12">
        <f t="shared" si="568"/>
        <v>1627918</v>
      </c>
      <c r="AA203" s="12">
        <f t="shared" si="568"/>
        <v>0</v>
      </c>
      <c r="AB203" s="12">
        <f t="shared" si="568"/>
        <v>1627918</v>
      </c>
    </row>
    <row r="204" spans="1:29" x14ac:dyDescent="0.2">
      <c r="A204" s="20" t="s">
        <v>6</v>
      </c>
      <c r="B204" s="2">
        <f>SUM(B29,B88,B146)</f>
        <v>83566</v>
      </c>
      <c r="C204" s="2">
        <f t="shared" si="560"/>
        <v>730</v>
      </c>
      <c r="D204" s="13">
        <f t="shared" si="560"/>
        <v>84296</v>
      </c>
      <c r="E204" s="13">
        <f t="shared" ref="E204:I204" si="569">SUM(E29,E88,E146)</f>
        <v>0</v>
      </c>
      <c r="F204" s="13">
        <f t="shared" si="569"/>
        <v>0</v>
      </c>
      <c r="G204" s="13">
        <f t="shared" si="569"/>
        <v>83566</v>
      </c>
      <c r="H204" s="13">
        <f t="shared" si="569"/>
        <v>730</v>
      </c>
      <c r="I204" s="13">
        <f t="shared" si="569"/>
        <v>84296</v>
      </c>
      <c r="J204" s="13">
        <f t="shared" ref="J204:N204" si="570">SUM(J29,J88,J146)</f>
        <v>0</v>
      </c>
      <c r="K204" s="13">
        <f t="shared" si="570"/>
        <v>0</v>
      </c>
      <c r="L204" s="13">
        <f t="shared" si="570"/>
        <v>83566</v>
      </c>
      <c r="M204" s="13">
        <f t="shared" si="570"/>
        <v>730</v>
      </c>
      <c r="N204" s="13">
        <f t="shared" si="570"/>
        <v>84296</v>
      </c>
      <c r="P204" s="59">
        <f t="shared" si="553"/>
        <v>0</v>
      </c>
      <c r="Q204" s="2">
        <f t="shared" si="553"/>
        <v>0</v>
      </c>
      <c r="R204" s="74">
        <f t="shared" si="553"/>
        <v>0</v>
      </c>
      <c r="S204" s="74">
        <f t="shared" ref="S204:W204" si="571">SUM(S29,S88,S146)</f>
        <v>0</v>
      </c>
      <c r="T204" s="74">
        <f t="shared" si="571"/>
        <v>0</v>
      </c>
      <c r="U204" s="74">
        <f t="shared" si="571"/>
        <v>0</v>
      </c>
      <c r="V204" s="74">
        <f t="shared" si="571"/>
        <v>0</v>
      </c>
      <c r="W204" s="74">
        <f t="shared" si="571"/>
        <v>0</v>
      </c>
      <c r="X204" s="74">
        <f t="shared" ref="X204:AB204" si="572">SUM(X29,X88,X146)</f>
        <v>0</v>
      </c>
      <c r="Y204" s="74">
        <f t="shared" si="572"/>
        <v>0</v>
      </c>
      <c r="Z204" s="74">
        <f t="shared" si="572"/>
        <v>0</v>
      </c>
      <c r="AA204" s="74">
        <f t="shared" si="572"/>
        <v>0</v>
      </c>
      <c r="AB204" s="74">
        <f t="shared" si="572"/>
        <v>0</v>
      </c>
    </row>
    <row r="205" spans="1:29" x14ac:dyDescent="0.2">
      <c r="A205" s="20" t="s">
        <v>38</v>
      </c>
      <c r="B205" s="2">
        <f t="shared" si="560"/>
        <v>50560</v>
      </c>
      <c r="C205" s="2">
        <f t="shared" si="560"/>
        <v>0</v>
      </c>
      <c r="D205" s="13">
        <f t="shared" si="560"/>
        <v>50560</v>
      </c>
      <c r="E205" s="13">
        <f t="shared" ref="E205:I205" si="573">SUM(E30,E89,E147)</f>
        <v>0</v>
      </c>
      <c r="F205" s="13">
        <f t="shared" si="573"/>
        <v>0</v>
      </c>
      <c r="G205" s="13">
        <f t="shared" si="573"/>
        <v>50560</v>
      </c>
      <c r="H205" s="13">
        <f t="shared" si="573"/>
        <v>0</v>
      </c>
      <c r="I205" s="13">
        <f t="shared" si="573"/>
        <v>50560</v>
      </c>
      <c r="J205" s="13">
        <f t="shared" ref="J205:N205" si="574">SUM(J30,J89,J147)</f>
        <v>0</v>
      </c>
      <c r="K205" s="13">
        <f t="shared" si="574"/>
        <v>0</v>
      </c>
      <c r="L205" s="13">
        <f t="shared" si="574"/>
        <v>50560</v>
      </c>
      <c r="M205" s="13">
        <f t="shared" si="574"/>
        <v>0</v>
      </c>
      <c r="N205" s="13">
        <f t="shared" si="574"/>
        <v>50560</v>
      </c>
      <c r="O205" s="40" t="s">
        <v>26</v>
      </c>
      <c r="P205" s="8">
        <f t="shared" si="553"/>
        <v>25000</v>
      </c>
      <c r="Q205" s="3">
        <f t="shared" si="553"/>
        <v>60000</v>
      </c>
      <c r="R205" s="12">
        <f t="shared" si="553"/>
        <v>85000</v>
      </c>
      <c r="S205" s="12">
        <f t="shared" ref="S205:W205" si="575">SUM(S30,S89,S147)</f>
        <v>0</v>
      </c>
      <c r="T205" s="12">
        <f t="shared" si="575"/>
        <v>0</v>
      </c>
      <c r="U205" s="12">
        <f t="shared" si="575"/>
        <v>0</v>
      </c>
      <c r="V205" s="12">
        <f t="shared" si="575"/>
        <v>60000</v>
      </c>
      <c r="W205" s="12">
        <f t="shared" si="575"/>
        <v>60000</v>
      </c>
      <c r="X205" s="12">
        <f t="shared" ref="X205:AB205" si="576">SUM(X30,X89,X147)</f>
        <v>0</v>
      </c>
      <c r="Y205" s="12">
        <f t="shared" si="576"/>
        <v>0</v>
      </c>
      <c r="Z205" s="12">
        <f t="shared" si="576"/>
        <v>0</v>
      </c>
      <c r="AA205" s="12">
        <f t="shared" si="576"/>
        <v>60000</v>
      </c>
      <c r="AB205" s="12">
        <f t="shared" si="576"/>
        <v>60000</v>
      </c>
    </row>
    <row r="206" spans="1:29" x14ac:dyDescent="0.2">
      <c r="A206" s="20" t="s">
        <v>39</v>
      </c>
      <c r="B206" s="2">
        <f t="shared" si="560"/>
        <v>257235</v>
      </c>
      <c r="C206" s="2">
        <f t="shared" si="560"/>
        <v>0</v>
      </c>
      <c r="D206" s="13">
        <f t="shared" si="560"/>
        <v>257235</v>
      </c>
      <c r="E206" s="13">
        <f t="shared" ref="E206:I206" si="577">SUM(E31,E90,E148)</f>
        <v>0</v>
      </c>
      <c r="F206" s="13">
        <f t="shared" si="577"/>
        <v>0</v>
      </c>
      <c r="G206" s="13">
        <f t="shared" si="577"/>
        <v>257235</v>
      </c>
      <c r="H206" s="13">
        <f t="shared" si="577"/>
        <v>0</v>
      </c>
      <c r="I206" s="13">
        <f t="shared" si="577"/>
        <v>257235</v>
      </c>
      <c r="J206" s="13">
        <f t="shared" ref="J206:N206" si="578">SUM(J31,J90,J148)</f>
        <v>0</v>
      </c>
      <c r="K206" s="13">
        <f t="shared" si="578"/>
        <v>0</v>
      </c>
      <c r="L206" s="13">
        <f t="shared" si="578"/>
        <v>257235</v>
      </c>
      <c r="M206" s="13">
        <f t="shared" si="578"/>
        <v>0</v>
      </c>
      <c r="N206" s="13">
        <f t="shared" si="578"/>
        <v>257235</v>
      </c>
      <c r="O206" t="s">
        <v>55</v>
      </c>
      <c r="P206" s="59">
        <f t="shared" si="553"/>
        <v>0</v>
      </c>
      <c r="Q206" s="2">
        <f t="shared" si="553"/>
        <v>0</v>
      </c>
      <c r="R206" s="74">
        <f t="shared" si="553"/>
        <v>0</v>
      </c>
      <c r="S206" s="74">
        <f t="shared" ref="S206:W206" si="579">SUM(S31,S90,S148)</f>
        <v>0</v>
      </c>
      <c r="T206" s="74">
        <f t="shared" si="579"/>
        <v>0</v>
      </c>
      <c r="U206" s="74">
        <f t="shared" si="579"/>
        <v>0</v>
      </c>
      <c r="V206" s="74">
        <f t="shared" si="579"/>
        <v>0</v>
      </c>
      <c r="W206" s="74">
        <f t="shared" si="579"/>
        <v>0</v>
      </c>
      <c r="X206" s="74">
        <f t="shared" ref="X206:AB206" si="580">SUM(X31,X90,X148)</f>
        <v>0</v>
      </c>
      <c r="Y206" s="74">
        <f t="shared" si="580"/>
        <v>0</v>
      </c>
      <c r="Z206" s="74">
        <f t="shared" si="580"/>
        <v>0</v>
      </c>
      <c r="AA206" s="74">
        <f t="shared" si="580"/>
        <v>0</v>
      </c>
      <c r="AB206" s="74">
        <f t="shared" si="580"/>
        <v>0</v>
      </c>
    </row>
    <row r="207" spans="1:29" x14ac:dyDescent="0.2">
      <c r="A207" s="20" t="s">
        <v>40</v>
      </c>
      <c r="B207" s="2">
        <f t="shared" si="560"/>
        <v>83016</v>
      </c>
      <c r="C207" s="2">
        <f t="shared" si="560"/>
        <v>127020</v>
      </c>
      <c r="D207" s="13">
        <f t="shared" si="560"/>
        <v>210036</v>
      </c>
      <c r="E207" s="13">
        <f t="shared" ref="E207:I207" si="581">SUM(E32,E91,E149)</f>
        <v>0</v>
      </c>
      <c r="F207" s="13">
        <f t="shared" si="581"/>
        <v>0</v>
      </c>
      <c r="G207" s="13">
        <f t="shared" si="581"/>
        <v>83016</v>
      </c>
      <c r="H207" s="13">
        <f t="shared" si="581"/>
        <v>127020</v>
      </c>
      <c r="I207" s="13">
        <f t="shared" si="581"/>
        <v>210036</v>
      </c>
      <c r="J207" s="13">
        <f t="shared" ref="J207:N207" si="582">SUM(J32,J91,J149)</f>
        <v>0</v>
      </c>
      <c r="K207" s="13">
        <f t="shared" si="582"/>
        <v>0</v>
      </c>
      <c r="L207" s="13">
        <f t="shared" si="582"/>
        <v>83016</v>
      </c>
      <c r="M207" s="13">
        <f t="shared" si="582"/>
        <v>127020</v>
      </c>
      <c r="N207" s="13">
        <f t="shared" si="582"/>
        <v>210036</v>
      </c>
      <c r="O207" t="s">
        <v>56</v>
      </c>
      <c r="P207" s="59">
        <f t="shared" si="553"/>
        <v>25000</v>
      </c>
      <c r="Q207" s="2">
        <f t="shared" si="553"/>
        <v>0</v>
      </c>
      <c r="R207" s="74">
        <f t="shared" si="553"/>
        <v>25000</v>
      </c>
      <c r="S207" s="74">
        <f t="shared" ref="S207:W207" si="583">SUM(S32,S91,S149)</f>
        <v>0</v>
      </c>
      <c r="T207" s="74">
        <f t="shared" si="583"/>
        <v>0</v>
      </c>
      <c r="U207" s="74">
        <f t="shared" si="583"/>
        <v>0</v>
      </c>
      <c r="V207" s="74">
        <f t="shared" si="583"/>
        <v>0</v>
      </c>
      <c r="W207" s="74">
        <f t="shared" si="583"/>
        <v>0</v>
      </c>
      <c r="X207" s="74">
        <f t="shared" ref="X207:AB207" si="584">SUM(X32,X91,X149)</f>
        <v>0</v>
      </c>
      <c r="Y207" s="74">
        <f t="shared" si="584"/>
        <v>0</v>
      </c>
      <c r="Z207" s="74">
        <f t="shared" si="584"/>
        <v>0</v>
      </c>
      <c r="AA207" s="74">
        <f t="shared" si="584"/>
        <v>0</v>
      </c>
      <c r="AB207" s="74">
        <f t="shared" si="584"/>
        <v>0</v>
      </c>
    </row>
    <row r="208" spans="1:29" x14ac:dyDescent="0.2">
      <c r="A208" s="28" t="s">
        <v>41</v>
      </c>
      <c r="B208" s="13">
        <f t="shared" si="560"/>
        <v>2205297</v>
      </c>
      <c r="C208" s="13">
        <f t="shared" si="560"/>
        <v>37</v>
      </c>
      <c r="D208" s="13">
        <f t="shared" si="560"/>
        <v>2205334</v>
      </c>
      <c r="E208" s="13">
        <f t="shared" ref="E208:I208" si="585">SUM(E33,E92,E150)</f>
        <v>0</v>
      </c>
      <c r="F208" s="13">
        <f t="shared" si="585"/>
        <v>0</v>
      </c>
      <c r="G208" s="13">
        <f t="shared" si="585"/>
        <v>2205297</v>
      </c>
      <c r="H208" s="13">
        <f t="shared" si="585"/>
        <v>37</v>
      </c>
      <c r="I208" s="13">
        <f t="shared" si="585"/>
        <v>2205334</v>
      </c>
      <c r="J208" s="13">
        <f t="shared" ref="J208:N208" si="586">SUM(J33,J92,J150)</f>
        <v>0</v>
      </c>
      <c r="K208" s="13">
        <f t="shared" si="586"/>
        <v>0</v>
      </c>
      <c r="L208" s="13">
        <f t="shared" si="586"/>
        <v>2205297</v>
      </c>
      <c r="M208" s="13">
        <f t="shared" si="586"/>
        <v>37</v>
      </c>
      <c r="N208" s="13">
        <f t="shared" si="586"/>
        <v>2205334</v>
      </c>
      <c r="O208" t="s">
        <v>79</v>
      </c>
      <c r="P208" s="59">
        <f t="shared" si="553"/>
        <v>0</v>
      </c>
      <c r="Q208" s="2">
        <f t="shared" si="553"/>
        <v>60000</v>
      </c>
      <c r="R208" s="74">
        <f t="shared" si="553"/>
        <v>60000</v>
      </c>
      <c r="S208" s="74">
        <f t="shared" ref="S208:W208" si="587">SUM(S33,S92,S150)</f>
        <v>0</v>
      </c>
      <c r="T208" s="74">
        <f t="shared" si="587"/>
        <v>0</v>
      </c>
      <c r="U208" s="74">
        <f t="shared" si="587"/>
        <v>0</v>
      </c>
      <c r="V208" s="74">
        <f t="shared" si="587"/>
        <v>60000</v>
      </c>
      <c r="W208" s="74">
        <f t="shared" si="587"/>
        <v>60000</v>
      </c>
      <c r="X208" s="74">
        <f t="shared" ref="X208:AB208" si="588">SUM(X33,X92,X150)</f>
        <v>0</v>
      </c>
      <c r="Y208" s="74">
        <f t="shared" si="588"/>
        <v>0</v>
      </c>
      <c r="Z208" s="74">
        <f t="shared" si="588"/>
        <v>0</v>
      </c>
      <c r="AA208" s="74">
        <f t="shared" si="588"/>
        <v>60000</v>
      </c>
      <c r="AB208" s="74">
        <f t="shared" si="588"/>
        <v>60000</v>
      </c>
    </row>
    <row r="209" spans="1:29" x14ac:dyDescent="0.2">
      <c r="A209" s="28" t="s">
        <v>42</v>
      </c>
      <c r="B209" s="2">
        <f t="shared" si="560"/>
        <v>354419</v>
      </c>
      <c r="C209" s="2">
        <f t="shared" si="560"/>
        <v>0</v>
      </c>
      <c r="D209" s="13">
        <f t="shared" si="560"/>
        <v>354419</v>
      </c>
      <c r="E209" s="13">
        <f t="shared" ref="E209:I209" si="589">SUM(E34,E93,E151)</f>
        <v>0</v>
      </c>
      <c r="F209" s="13">
        <f t="shared" si="589"/>
        <v>0</v>
      </c>
      <c r="G209" s="13">
        <f t="shared" si="589"/>
        <v>354419</v>
      </c>
      <c r="H209" s="13">
        <f t="shared" si="589"/>
        <v>0</v>
      </c>
      <c r="I209" s="13">
        <f t="shared" si="589"/>
        <v>354419</v>
      </c>
      <c r="J209" s="13">
        <f t="shared" ref="J209:N209" si="590">SUM(J34,J93,J151)</f>
        <v>0</v>
      </c>
      <c r="K209" s="13">
        <f t="shared" si="590"/>
        <v>0</v>
      </c>
      <c r="L209" s="13">
        <f t="shared" si="590"/>
        <v>354419</v>
      </c>
      <c r="M209" s="13">
        <f t="shared" si="590"/>
        <v>0</v>
      </c>
      <c r="N209" s="13">
        <f t="shared" si="590"/>
        <v>354419</v>
      </c>
      <c r="P209" s="59">
        <f t="shared" si="553"/>
        <v>0</v>
      </c>
      <c r="Q209" s="2">
        <f t="shared" si="553"/>
        <v>0</v>
      </c>
      <c r="R209" s="12">
        <f t="shared" si="553"/>
        <v>0</v>
      </c>
      <c r="S209" s="12">
        <f t="shared" ref="S209:W209" si="591">SUM(S34,S93,S151)</f>
        <v>0</v>
      </c>
      <c r="T209" s="12">
        <f t="shared" si="591"/>
        <v>0</v>
      </c>
      <c r="U209" s="12">
        <f t="shared" si="591"/>
        <v>0</v>
      </c>
      <c r="V209" s="12">
        <f t="shared" si="591"/>
        <v>0</v>
      </c>
      <c r="W209" s="12">
        <f t="shared" si="591"/>
        <v>0</v>
      </c>
      <c r="X209" s="12">
        <f t="shared" ref="X209:AB209" si="592">SUM(X34,X93,X151)</f>
        <v>0</v>
      </c>
      <c r="Y209" s="12">
        <f t="shared" si="592"/>
        <v>0</v>
      </c>
      <c r="Z209" s="12">
        <f t="shared" si="592"/>
        <v>0</v>
      </c>
      <c r="AA209" s="12">
        <f t="shared" si="592"/>
        <v>0</v>
      </c>
      <c r="AB209" s="12">
        <f t="shared" si="592"/>
        <v>0</v>
      </c>
    </row>
    <row r="210" spans="1:29" x14ac:dyDescent="0.2">
      <c r="A210" s="28" t="s">
        <v>43</v>
      </c>
      <c r="B210" s="2">
        <f t="shared" si="560"/>
        <v>227339</v>
      </c>
      <c r="C210" s="2">
        <f t="shared" si="560"/>
        <v>0</v>
      </c>
      <c r="D210" s="13">
        <f t="shared" si="560"/>
        <v>227339</v>
      </c>
      <c r="E210" s="13">
        <f t="shared" ref="E210:I210" si="593">SUM(E35,E94,E152)</f>
        <v>0</v>
      </c>
      <c r="F210" s="13">
        <f t="shared" si="593"/>
        <v>0</v>
      </c>
      <c r="G210" s="13">
        <f t="shared" si="593"/>
        <v>227339</v>
      </c>
      <c r="H210" s="13">
        <f t="shared" si="593"/>
        <v>0</v>
      </c>
      <c r="I210" s="13">
        <f t="shared" si="593"/>
        <v>227339</v>
      </c>
      <c r="J210" s="13">
        <f t="shared" ref="J210:N210" si="594">SUM(J35,J94,J152)</f>
        <v>0</v>
      </c>
      <c r="K210" s="13">
        <f t="shared" si="594"/>
        <v>0</v>
      </c>
      <c r="L210" s="13">
        <f t="shared" si="594"/>
        <v>227339</v>
      </c>
      <c r="M210" s="13">
        <f t="shared" si="594"/>
        <v>0</v>
      </c>
      <c r="N210" s="13">
        <f t="shared" si="594"/>
        <v>227339</v>
      </c>
      <c r="O210" s="40"/>
      <c r="P210" s="59">
        <f t="shared" si="553"/>
        <v>0</v>
      </c>
      <c r="Q210" s="2">
        <f t="shared" si="553"/>
        <v>0</v>
      </c>
      <c r="R210" s="27">
        <f t="shared" si="553"/>
        <v>0</v>
      </c>
      <c r="S210" s="27">
        <f t="shared" ref="S210:W210" si="595">SUM(S35,S94,S152)</f>
        <v>0</v>
      </c>
      <c r="T210" s="27">
        <f t="shared" si="595"/>
        <v>0</v>
      </c>
      <c r="U210" s="27">
        <f t="shared" si="595"/>
        <v>0</v>
      </c>
      <c r="V210" s="27">
        <f t="shared" si="595"/>
        <v>0</v>
      </c>
      <c r="W210" s="27">
        <f t="shared" si="595"/>
        <v>0</v>
      </c>
      <c r="X210" s="27">
        <f t="shared" ref="X210:AB210" si="596">SUM(X35,X94,X152)</f>
        <v>0</v>
      </c>
      <c r="Y210" s="27">
        <f t="shared" si="596"/>
        <v>0</v>
      </c>
      <c r="Z210" s="27">
        <f t="shared" si="596"/>
        <v>0</v>
      </c>
      <c r="AA210" s="27">
        <f t="shared" si="596"/>
        <v>0</v>
      </c>
      <c r="AB210" s="27">
        <f t="shared" si="596"/>
        <v>0</v>
      </c>
    </row>
    <row r="211" spans="1:29" x14ac:dyDescent="0.2">
      <c r="A211" s="28" t="s">
        <v>44</v>
      </c>
      <c r="B211" s="13">
        <f t="shared" si="560"/>
        <v>0</v>
      </c>
      <c r="C211" s="13">
        <f t="shared" si="560"/>
        <v>0</v>
      </c>
      <c r="D211" s="13">
        <f t="shared" si="560"/>
        <v>0</v>
      </c>
      <c r="E211" s="13">
        <f t="shared" ref="E211:I211" si="597">SUM(E36,E95,E153)</f>
        <v>0</v>
      </c>
      <c r="F211" s="13">
        <f t="shared" si="597"/>
        <v>0</v>
      </c>
      <c r="G211" s="13">
        <f t="shared" si="597"/>
        <v>0</v>
      </c>
      <c r="H211" s="13">
        <f t="shared" si="597"/>
        <v>0</v>
      </c>
      <c r="I211" s="13">
        <f t="shared" si="597"/>
        <v>0</v>
      </c>
      <c r="J211" s="13">
        <f t="shared" ref="J211:N211" si="598">SUM(J36,J95,J153)</f>
        <v>0</v>
      </c>
      <c r="K211" s="13">
        <f t="shared" si="598"/>
        <v>0</v>
      </c>
      <c r="L211" s="13">
        <f t="shared" si="598"/>
        <v>0</v>
      </c>
      <c r="M211" s="13">
        <f t="shared" si="598"/>
        <v>0</v>
      </c>
      <c r="N211" s="13">
        <f t="shared" si="598"/>
        <v>0</v>
      </c>
      <c r="O211" s="40"/>
      <c r="P211" s="59">
        <f t="shared" si="553"/>
        <v>0</v>
      </c>
      <c r="Q211" s="2">
        <f t="shared" si="553"/>
        <v>0</v>
      </c>
      <c r="R211" s="27">
        <f t="shared" si="553"/>
        <v>0</v>
      </c>
      <c r="S211" s="27">
        <f t="shared" ref="S211:W211" si="599">SUM(S36,S95,S153)</f>
        <v>0</v>
      </c>
      <c r="T211" s="27">
        <f t="shared" si="599"/>
        <v>0</v>
      </c>
      <c r="U211" s="27">
        <f t="shared" si="599"/>
        <v>0</v>
      </c>
      <c r="V211" s="27">
        <f t="shared" si="599"/>
        <v>0</v>
      </c>
      <c r="W211" s="27">
        <f t="shared" si="599"/>
        <v>0</v>
      </c>
      <c r="X211" s="27">
        <f t="shared" ref="X211:AB211" si="600">SUM(X36,X95,X153)</f>
        <v>0</v>
      </c>
      <c r="Y211" s="27">
        <f t="shared" si="600"/>
        <v>0</v>
      </c>
      <c r="Z211" s="27">
        <f t="shared" si="600"/>
        <v>0</v>
      </c>
      <c r="AA211" s="27">
        <f t="shared" si="600"/>
        <v>0</v>
      </c>
      <c r="AB211" s="27">
        <f t="shared" si="600"/>
        <v>0</v>
      </c>
    </row>
    <row r="212" spans="1:29" x14ac:dyDescent="0.2">
      <c r="A212" s="28" t="s">
        <v>45</v>
      </c>
      <c r="B212" s="2">
        <f t="shared" si="560"/>
        <v>15</v>
      </c>
      <c r="C212" s="2">
        <f t="shared" si="560"/>
        <v>0</v>
      </c>
      <c r="D212" s="13">
        <f t="shared" si="560"/>
        <v>15</v>
      </c>
      <c r="E212" s="13">
        <f t="shared" ref="E212:I212" si="601">SUM(E37,E96,E154)</f>
        <v>0</v>
      </c>
      <c r="F212" s="13">
        <f t="shared" si="601"/>
        <v>0</v>
      </c>
      <c r="G212" s="13">
        <f t="shared" si="601"/>
        <v>15</v>
      </c>
      <c r="H212" s="13">
        <f t="shared" si="601"/>
        <v>0</v>
      </c>
      <c r="I212" s="13">
        <f t="shared" si="601"/>
        <v>15</v>
      </c>
      <c r="J212" s="13">
        <f t="shared" ref="J212:N212" si="602">SUM(J37,J96,J154)</f>
        <v>0</v>
      </c>
      <c r="K212" s="13">
        <f t="shared" si="602"/>
        <v>0</v>
      </c>
      <c r="L212" s="13">
        <f t="shared" si="602"/>
        <v>15</v>
      </c>
      <c r="M212" s="13">
        <f t="shared" si="602"/>
        <v>0</v>
      </c>
      <c r="N212" s="13">
        <f t="shared" si="602"/>
        <v>15</v>
      </c>
      <c r="P212" s="59">
        <f t="shared" si="553"/>
        <v>0</v>
      </c>
      <c r="Q212" s="2">
        <f t="shared" si="553"/>
        <v>0</v>
      </c>
      <c r="R212" s="27">
        <f t="shared" si="553"/>
        <v>0</v>
      </c>
      <c r="S212" s="27">
        <f t="shared" ref="S212:W212" si="603">SUM(S37,S96,S154)</f>
        <v>0</v>
      </c>
      <c r="T212" s="27">
        <f t="shared" si="603"/>
        <v>0</v>
      </c>
      <c r="U212" s="27">
        <f t="shared" si="603"/>
        <v>0</v>
      </c>
      <c r="V212" s="27">
        <f t="shared" si="603"/>
        <v>0</v>
      </c>
      <c r="W212" s="27">
        <f t="shared" si="603"/>
        <v>0</v>
      </c>
      <c r="X212" s="27">
        <f t="shared" ref="X212:AB212" si="604">SUM(X37,X96,X154)</f>
        <v>0</v>
      </c>
      <c r="Y212" s="27">
        <f t="shared" si="604"/>
        <v>0</v>
      </c>
      <c r="Z212" s="27">
        <f t="shared" si="604"/>
        <v>0</v>
      </c>
      <c r="AA212" s="27">
        <f t="shared" si="604"/>
        <v>0</v>
      </c>
      <c r="AB212" s="27">
        <f t="shared" si="604"/>
        <v>0</v>
      </c>
    </row>
    <row r="213" spans="1:29" x14ac:dyDescent="0.2">
      <c r="A213" s="20"/>
      <c r="B213" s="2">
        <f t="shared" si="560"/>
        <v>0</v>
      </c>
      <c r="C213" s="2">
        <f t="shared" si="560"/>
        <v>0</v>
      </c>
      <c r="D213" s="13">
        <f t="shared" si="560"/>
        <v>0</v>
      </c>
      <c r="E213" s="13">
        <f t="shared" ref="E213:I213" si="605">SUM(E38,E97,E155)</f>
        <v>0</v>
      </c>
      <c r="F213" s="13">
        <f t="shared" si="605"/>
        <v>0</v>
      </c>
      <c r="G213" s="13">
        <f t="shared" si="605"/>
        <v>0</v>
      </c>
      <c r="H213" s="13">
        <f t="shared" si="605"/>
        <v>0</v>
      </c>
      <c r="I213" s="13">
        <f t="shared" si="605"/>
        <v>0</v>
      </c>
      <c r="J213" s="13">
        <f t="shared" ref="J213:N213" si="606">SUM(J38,J97,J155)</f>
        <v>0</v>
      </c>
      <c r="K213" s="13">
        <f t="shared" si="606"/>
        <v>0</v>
      </c>
      <c r="L213" s="13">
        <f t="shared" si="606"/>
        <v>0</v>
      </c>
      <c r="M213" s="13">
        <f t="shared" si="606"/>
        <v>0</v>
      </c>
      <c r="N213" s="13">
        <f t="shared" si="606"/>
        <v>0</v>
      </c>
      <c r="P213" s="59">
        <f t="shared" si="553"/>
        <v>0</v>
      </c>
      <c r="Q213" s="2">
        <f t="shared" si="553"/>
        <v>0</v>
      </c>
      <c r="R213" s="27">
        <f t="shared" si="553"/>
        <v>0</v>
      </c>
      <c r="S213" s="27">
        <f t="shared" ref="S213:W213" si="607">SUM(S38,S97,S155)</f>
        <v>0</v>
      </c>
      <c r="T213" s="27">
        <f t="shared" si="607"/>
        <v>0</v>
      </c>
      <c r="U213" s="27">
        <f t="shared" si="607"/>
        <v>0</v>
      </c>
      <c r="V213" s="27">
        <f t="shared" si="607"/>
        <v>0</v>
      </c>
      <c r="W213" s="27">
        <f t="shared" si="607"/>
        <v>0</v>
      </c>
      <c r="X213" s="27">
        <f t="shared" ref="X213:AB213" si="608">SUM(X38,X97,X155)</f>
        <v>0</v>
      </c>
      <c r="Y213" s="27">
        <f t="shared" si="608"/>
        <v>0</v>
      </c>
      <c r="Z213" s="27">
        <f t="shared" si="608"/>
        <v>0</v>
      </c>
      <c r="AA213" s="27">
        <f t="shared" si="608"/>
        <v>0</v>
      </c>
      <c r="AB213" s="27">
        <f t="shared" si="608"/>
        <v>0</v>
      </c>
    </row>
    <row r="214" spans="1:29" x14ac:dyDescent="0.2">
      <c r="A214" s="21" t="s">
        <v>46</v>
      </c>
      <c r="B214" s="3">
        <f t="shared" si="560"/>
        <v>8043588</v>
      </c>
      <c r="C214" s="3">
        <f t="shared" si="560"/>
        <v>0</v>
      </c>
      <c r="D214" s="3">
        <f t="shared" si="560"/>
        <v>8043588</v>
      </c>
      <c r="E214" s="3">
        <f t="shared" ref="E214:I214" si="609">SUM(E39,E98,E156)</f>
        <v>0</v>
      </c>
      <c r="F214" s="3">
        <f t="shared" si="609"/>
        <v>0</v>
      </c>
      <c r="G214" s="3">
        <f t="shared" si="609"/>
        <v>8043588</v>
      </c>
      <c r="H214" s="3">
        <f t="shared" si="609"/>
        <v>0</v>
      </c>
      <c r="I214" s="3">
        <f t="shared" si="609"/>
        <v>8043588</v>
      </c>
      <c r="J214" s="3">
        <f t="shared" ref="J214:N214" si="610">SUM(J39,J98,J156)</f>
        <v>0</v>
      </c>
      <c r="K214" s="3">
        <f t="shared" si="610"/>
        <v>0</v>
      </c>
      <c r="L214" s="3">
        <f t="shared" si="610"/>
        <v>8043588</v>
      </c>
      <c r="M214" s="3">
        <f t="shared" si="610"/>
        <v>0</v>
      </c>
      <c r="N214" s="3">
        <f t="shared" si="610"/>
        <v>8043588</v>
      </c>
      <c r="P214" s="59">
        <f t="shared" si="553"/>
        <v>0</v>
      </c>
      <c r="Q214" s="2">
        <f t="shared" si="553"/>
        <v>0</v>
      </c>
      <c r="R214" s="27">
        <f t="shared" si="553"/>
        <v>0</v>
      </c>
      <c r="S214" s="27">
        <f t="shared" ref="S214:W214" si="611">SUM(S39,S98,S156)</f>
        <v>0</v>
      </c>
      <c r="T214" s="27">
        <f t="shared" si="611"/>
        <v>0</v>
      </c>
      <c r="U214" s="27">
        <f t="shared" si="611"/>
        <v>0</v>
      </c>
      <c r="V214" s="27">
        <f t="shared" si="611"/>
        <v>0</v>
      </c>
      <c r="W214" s="27">
        <f t="shared" si="611"/>
        <v>0</v>
      </c>
      <c r="X214" s="27">
        <f t="shared" ref="X214:AB214" si="612">SUM(X39,X98,X156)</f>
        <v>0</v>
      </c>
      <c r="Y214" s="27">
        <f t="shared" si="612"/>
        <v>0</v>
      </c>
      <c r="Z214" s="27">
        <f t="shared" si="612"/>
        <v>0</v>
      </c>
      <c r="AA214" s="27">
        <f t="shared" si="612"/>
        <v>0</v>
      </c>
      <c r="AB214" s="27">
        <f t="shared" si="612"/>
        <v>0</v>
      </c>
    </row>
    <row r="215" spans="1:29" x14ac:dyDescent="0.2">
      <c r="A215" s="28" t="s">
        <v>47</v>
      </c>
      <c r="B215" s="2">
        <f t="shared" si="560"/>
        <v>8043588</v>
      </c>
      <c r="C215" s="2">
        <f t="shared" si="560"/>
        <v>0</v>
      </c>
      <c r="D215" s="13">
        <f t="shared" si="560"/>
        <v>8043588</v>
      </c>
      <c r="E215" s="13">
        <f t="shared" ref="E215:I215" si="613">SUM(E40,E99,E157)</f>
        <v>0</v>
      </c>
      <c r="F215" s="13">
        <f t="shared" si="613"/>
        <v>0</v>
      </c>
      <c r="G215" s="13">
        <f t="shared" si="613"/>
        <v>8043588</v>
      </c>
      <c r="H215" s="13">
        <f t="shared" si="613"/>
        <v>0</v>
      </c>
      <c r="I215" s="13">
        <f t="shared" si="613"/>
        <v>8043588</v>
      </c>
      <c r="J215" s="13">
        <f t="shared" ref="J215:N215" si="614">SUM(J40,J99,J157)</f>
        <v>0</v>
      </c>
      <c r="K215" s="13">
        <f t="shared" si="614"/>
        <v>0</v>
      </c>
      <c r="L215" s="13">
        <f t="shared" si="614"/>
        <v>8043588</v>
      </c>
      <c r="M215" s="13">
        <f t="shared" si="614"/>
        <v>0</v>
      </c>
      <c r="N215" s="13">
        <f t="shared" si="614"/>
        <v>8043588</v>
      </c>
      <c r="P215" s="59">
        <f t="shared" si="553"/>
        <v>0</v>
      </c>
      <c r="Q215" s="2">
        <f t="shared" si="553"/>
        <v>0</v>
      </c>
      <c r="R215" s="27">
        <f t="shared" si="553"/>
        <v>0</v>
      </c>
      <c r="S215" s="27">
        <f t="shared" ref="S215:W215" si="615">SUM(S40,S99,S157)</f>
        <v>0</v>
      </c>
      <c r="T215" s="27">
        <f t="shared" si="615"/>
        <v>0</v>
      </c>
      <c r="U215" s="27">
        <f t="shared" si="615"/>
        <v>0</v>
      </c>
      <c r="V215" s="27">
        <f t="shared" si="615"/>
        <v>0</v>
      </c>
      <c r="W215" s="27">
        <f t="shared" si="615"/>
        <v>0</v>
      </c>
      <c r="X215" s="27">
        <f t="shared" ref="X215:AB215" si="616">SUM(X40,X99,X157)</f>
        <v>0</v>
      </c>
      <c r="Y215" s="27">
        <f t="shared" si="616"/>
        <v>0</v>
      </c>
      <c r="Z215" s="27">
        <f t="shared" si="616"/>
        <v>0</v>
      </c>
      <c r="AA215" s="27">
        <f t="shared" si="616"/>
        <v>0</v>
      </c>
      <c r="AB215" s="27">
        <f t="shared" si="616"/>
        <v>0</v>
      </c>
    </row>
    <row r="216" spans="1:29" x14ac:dyDescent="0.2">
      <c r="A216" s="20" t="s">
        <v>85</v>
      </c>
      <c r="B216" s="13">
        <f t="shared" si="560"/>
        <v>0</v>
      </c>
      <c r="C216" s="13">
        <f t="shared" si="560"/>
        <v>0</v>
      </c>
      <c r="D216" s="13">
        <f t="shared" si="560"/>
        <v>0</v>
      </c>
      <c r="E216" s="13">
        <f t="shared" ref="E216:I216" si="617">SUM(E41,E100,E158)</f>
        <v>0</v>
      </c>
      <c r="F216" s="13">
        <f t="shared" si="617"/>
        <v>0</v>
      </c>
      <c r="G216" s="13">
        <f t="shared" si="617"/>
        <v>0</v>
      </c>
      <c r="H216" s="13">
        <f t="shared" si="617"/>
        <v>0</v>
      </c>
      <c r="I216" s="13">
        <f t="shared" si="617"/>
        <v>0</v>
      </c>
      <c r="J216" s="13">
        <f t="shared" ref="J216:N216" si="618">SUM(J41,J100,J158)</f>
        <v>0</v>
      </c>
      <c r="K216" s="13">
        <f t="shared" si="618"/>
        <v>0</v>
      </c>
      <c r="L216" s="13">
        <f t="shared" si="618"/>
        <v>0</v>
      </c>
      <c r="M216" s="13">
        <f t="shared" si="618"/>
        <v>0</v>
      </c>
      <c r="N216" s="13">
        <f t="shared" si="618"/>
        <v>0</v>
      </c>
      <c r="O216" s="68" t="s">
        <v>5</v>
      </c>
      <c r="P216" s="8">
        <f t="shared" si="553"/>
        <v>1455269</v>
      </c>
      <c r="Q216" s="3">
        <f t="shared" si="553"/>
        <v>0</v>
      </c>
      <c r="R216" s="12">
        <f t="shared" si="553"/>
        <v>1455269</v>
      </c>
      <c r="S216" s="12">
        <f t="shared" ref="S216:W216" si="619">SUM(S41,S100,S158)</f>
        <v>0</v>
      </c>
      <c r="T216" s="12">
        <f t="shared" si="619"/>
        <v>0</v>
      </c>
      <c r="U216" s="12">
        <f t="shared" si="619"/>
        <v>1455269</v>
      </c>
      <c r="V216" s="12">
        <f t="shared" si="619"/>
        <v>0</v>
      </c>
      <c r="W216" s="12">
        <f t="shared" si="619"/>
        <v>1455269</v>
      </c>
      <c r="X216" s="12">
        <f t="shared" ref="X216:AB216" si="620">SUM(X41,X100,X158)</f>
        <v>0</v>
      </c>
      <c r="Y216" s="12">
        <f t="shared" si="620"/>
        <v>0</v>
      </c>
      <c r="Z216" s="12">
        <f t="shared" si="620"/>
        <v>1455269</v>
      </c>
      <c r="AA216" s="12">
        <f t="shared" si="620"/>
        <v>0</v>
      </c>
      <c r="AB216" s="12">
        <f t="shared" si="620"/>
        <v>1455269</v>
      </c>
    </row>
    <row r="217" spans="1:29" x14ac:dyDescent="0.2">
      <c r="A217" s="21" t="s">
        <v>48</v>
      </c>
      <c r="B217" s="3">
        <f>SUM(B42,C101,B159)</f>
        <v>0</v>
      </c>
      <c r="C217" s="3">
        <f t="shared" ref="C217:D229" si="621">SUM(C42,C101,C159)</f>
        <v>0</v>
      </c>
      <c r="D217" s="3">
        <f t="shared" si="621"/>
        <v>0</v>
      </c>
      <c r="E217" s="3">
        <f t="shared" ref="E217:I217" si="622">SUM(E42,E101,E159)</f>
        <v>0</v>
      </c>
      <c r="F217" s="3">
        <f t="shared" si="622"/>
        <v>0</v>
      </c>
      <c r="G217" s="3">
        <f t="shared" si="622"/>
        <v>0</v>
      </c>
      <c r="H217" s="3">
        <f t="shared" si="622"/>
        <v>0</v>
      </c>
      <c r="I217" s="3">
        <f t="shared" si="622"/>
        <v>0</v>
      </c>
      <c r="J217" s="3">
        <f t="shared" ref="J217:N217" si="623">SUM(J42,J101,J159)</f>
        <v>0</v>
      </c>
      <c r="K217" s="3">
        <f t="shared" si="623"/>
        <v>0</v>
      </c>
      <c r="L217" s="3">
        <f t="shared" si="623"/>
        <v>0</v>
      </c>
      <c r="M217" s="3">
        <f t="shared" si="623"/>
        <v>0</v>
      </c>
      <c r="N217" s="3">
        <f t="shared" si="623"/>
        <v>0</v>
      </c>
      <c r="O217" s="48" t="s">
        <v>9</v>
      </c>
      <c r="P217" s="45">
        <f>SUM(P42,P101,P159)</f>
        <v>1415269</v>
      </c>
      <c r="Q217" s="13">
        <f t="shared" si="553"/>
        <v>0</v>
      </c>
      <c r="R217" s="27">
        <f t="shared" si="553"/>
        <v>1415269</v>
      </c>
      <c r="S217" s="27">
        <f t="shared" ref="S217:W217" si="624">SUM(S42,S101,S159)</f>
        <v>0</v>
      </c>
      <c r="T217" s="27">
        <f t="shared" si="624"/>
        <v>0</v>
      </c>
      <c r="U217" s="27">
        <f t="shared" si="624"/>
        <v>1415269</v>
      </c>
      <c r="V217" s="27">
        <f t="shared" si="624"/>
        <v>0</v>
      </c>
      <c r="W217" s="27">
        <f t="shared" si="624"/>
        <v>1415269</v>
      </c>
      <c r="X217" s="27">
        <f t="shared" ref="X217:AB217" si="625">SUM(X42,X101,X159)</f>
        <v>0</v>
      </c>
      <c r="Y217" s="27">
        <f t="shared" si="625"/>
        <v>0</v>
      </c>
      <c r="Z217" s="27">
        <f t="shared" si="625"/>
        <v>1415269</v>
      </c>
      <c r="AA217" s="27">
        <f t="shared" si="625"/>
        <v>0</v>
      </c>
      <c r="AB217" s="27">
        <f t="shared" si="625"/>
        <v>1415269</v>
      </c>
    </row>
    <row r="218" spans="1:29" x14ac:dyDescent="0.2">
      <c r="A218" s="20" t="s">
        <v>49</v>
      </c>
      <c r="B218" s="2">
        <f t="shared" ref="B218:B229" si="626">SUM(B43,B102,B160)</f>
        <v>0</v>
      </c>
      <c r="C218" s="2">
        <f t="shared" si="621"/>
        <v>0</v>
      </c>
      <c r="D218" s="13">
        <f t="shared" si="621"/>
        <v>0</v>
      </c>
      <c r="E218" s="13">
        <f t="shared" ref="E218:I218" si="627">SUM(E43,E102,E160)</f>
        <v>0</v>
      </c>
      <c r="F218" s="13">
        <f t="shared" si="627"/>
        <v>0</v>
      </c>
      <c r="G218" s="13">
        <f t="shared" si="627"/>
        <v>0</v>
      </c>
      <c r="H218" s="13">
        <f t="shared" si="627"/>
        <v>0</v>
      </c>
      <c r="I218" s="13">
        <f t="shared" si="627"/>
        <v>0</v>
      </c>
      <c r="J218" s="13">
        <f t="shared" ref="J218:N218" si="628">SUM(J43,J102,J160)</f>
        <v>0</v>
      </c>
      <c r="K218" s="13">
        <f t="shared" si="628"/>
        <v>0</v>
      </c>
      <c r="L218" s="13">
        <f t="shared" si="628"/>
        <v>0</v>
      </c>
      <c r="M218" s="13">
        <f t="shared" si="628"/>
        <v>0</v>
      </c>
      <c r="N218" s="13">
        <f t="shared" si="628"/>
        <v>0</v>
      </c>
      <c r="O218" s="48" t="s">
        <v>10</v>
      </c>
      <c r="P218" s="45">
        <f t="shared" si="553"/>
        <v>40000</v>
      </c>
      <c r="Q218" s="13">
        <f t="shared" si="553"/>
        <v>0</v>
      </c>
      <c r="R218" s="27">
        <f t="shared" si="553"/>
        <v>40000</v>
      </c>
      <c r="S218" s="27">
        <f t="shared" ref="S218:W218" si="629">SUM(S43,S102,S160)</f>
        <v>0</v>
      </c>
      <c r="T218" s="27">
        <f t="shared" si="629"/>
        <v>0</v>
      </c>
      <c r="U218" s="27">
        <f t="shared" si="629"/>
        <v>40000</v>
      </c>
      <c r="V218" s="27">
        <f t="shared" si="629"/>
        <v>0</v>
      </c>
      <c r="W218" s="27">
        <f t="shared" si="629"/>
        <v>40000</v>
      </c>
      <c r="X218" s="27">
        <f t="shared" ref="X218:AB218" si="630">SUM(X43,X102,X160)</f>
        <v>0</v>
      </c>
      <c r="Y218" s="27">
        <f t="shared" si="630"/>
        <v>0</v>
      </c>
      <c r="Z218" s="27">
        <f t="shared" si="630"/>
        <v>40000</v>
      </c>
      <c r="AA218" s="27">
        <f t="shared" si="630"/>
        <v>0</v>
      </c>
      <c r="AB218" s="27">
        <f t="shared" si="630"/>
        <v>40000</v>
      </c>
    </row>
    <row r="219" spans="1:29" x14ac:dyDescent="0.2">
      <c r="A219" s="21"/>
      <c r="B219" s="2">
        <f t="shared" si="626"/>
        <v>0</v>
      </c>
      <c r="C219" s="2">
        <f t="shared" si="621"/>
        <v>0</v>
      </c>
      <c r="D219" s="13">
        <f t="shared" si="621"/>
        <v>0</v>
      </c>
      <c r="E219" s="13">
        <f t="shared" ref="E219:I219" si="631">SUM(E44,E103,E161)</f>
        <v>0</v>
      </c>
      <c r="F219" s="13">
        <f t="shared" si="631"/>
        <v>0</v>
      </c>
      <c r="G219" s="13">
        <f t="shared" si="631"/>
        <v>0</v>
      </c>
      <c r="H219" s="13">
        <f t="shared" si="631"/>
        <v>0</v>
      </c>
      <c r="I219" s="13">
        <f t="shared" si="631"/>
        <v>0</v>
      </c>
      <c r="J219" s="13">
        <f t="shared" ref="J219:N219" si="632">SUM(J44,J103,J161)</f>
        <v>0</v>
      </c>
      <c r="K219" s="13">
        <f t="shared" si="632"/>
        <v>0</v>
      </c>
      <c r="L219" s="13">
        <f t="shared" si="632"/>
        <v>0</v>
      </c>
      <c r="M219" s="13">
        <f t="shared" si="632"/>
        <v>0</v>
      </c>
      <c r="N219" s="13">
        <f t="shared" si="632"/>
        <v>0</v>
      </c>
      <c r="O219" s="48"/>
      <c r="P219" s="45">
        <f t="shared" si="553"/>
        <v>0</v>
      </c>
      <c r="Q219" s="13">
        <f t="shared" si="553"/>
        <v>0</v>
      </c>
      <c r="R219" s="27">
        <f t="shared" si="553"/>
        <v>0</v>
      </c>
      <c r="S219" s="27">
        <f t="shared" ref="S219:W219" si="633">SUM(S44,S103,S161)</f>
        <v>0</v>
      </c>
      <c r="T219" s="27">
        <f t="shared" si="633"/>
        <v>0</v>
      </c>
      <c r="U219" s="27">
        <f t="shared" si="633"/>
        <v>0</v>
      </c>
      <c r="V219" s="27">
        <f t="shared" si="633"/>
        <v>0</v>
      </c>
      <c r="W219" s="27">
        <f t="shared" si="633"/>
        <v>0</v>
      </c>
      <c r="X219" s="27">
        <f t="shared" ref="X219:AB219" si="634">SUM(X44,X103,X161)</f>
        <v>0</v>
      </c>
      <c r="Y219" s="27">
        <f t="shared" si="634"/>
        <v>0</v>
      </c>
      <c r="Z219" s="27">
        <f t="shared" si="634"/>
        <v>0</v>
      </c>
      <c r="AA219" s="27">
        <f t="shared" si="634"/>
        <v>0</v>
      </c>
      <c r="AB219" s="27">
        <f t="shared" si="634"/>
        <v>0</v>
      </c>
    </row>
    <row r="220" spans="1:29" x14ac:dyDescent="0.2">
      <c r="A220" s="21" t="s">
        <v>50</v>
      </c>
      <c r="B220" s="3">
        <f t="shared" si="626"/>
        <v>0</v>
      </c>
      <c r="C220" s="3">
        <f t="shared" si="621"/>
        <v>0</v>
      </c>
      <c r="D220" s="3">
        <f t="shared" si="621"/>
        <v>0</v>
      </c>
      <c r="E220" s="3">
        <f t="shared" ref="E220:I220" si="635">SUM(E45,E104,E162)</f>
        <v>0</v>
      </c>
      <c r="F220" s="3">
        <f t="shared" si="635"/>
        <v>0</v>
      </c>
      <c r="G220" s="3">
        <f t="shared" si="635"/>
        <v>0</v>
      </c>
      <c r="H220" s="3">
        <f t="shared" si="635"/>
        <v>0</v>
      </c>
      <c r="I220" s="3">
        <f t="shared" si="635"/>
        <v>0</v>
      </c>
      <c r="J220" s="3">
        <f t="shared" ref="J220:N220" si="636">SUM(J45,J104,J162)</f>
        <v>0</v>
      </c>
      <c r="K220" s="3">
        <f t="shared" si="636"/>
        <v>0</v>
      </c>
      <c r="L220" s="3">
        <f t="shared" si="636"/>
        <v>0</v>
      </c>
      <c r="M220" s="3">
        <f t="shared" si="636"/>
        <v>0</v>
      </c>
      <c r="N220" s="3">
        <f t="shared" si="636"/>
        <v>0</v>
      </c>
      <c r="O220" s="40"/>
      <c r="P220" s="45">
        <f t="shared" si="553"/>
        <v>0</v>
      </c>
      <c r="Q220" s="13">
        <f t="shared" si="553"/>
        <v>0</v>
      </c>
      <c r="R220" s="27">
        <f t="shared" si="553"/>
        <v>0</v>
      </c>
      <c r="S220" s="27">
        <f t="shared" ref="S220:W220" si="637">SUM(S45,S104,S162)</f>
        <v>0</v>
      </c>
      <c r="T220" s="27">
        <f t="shared" si="637"/>
        <v>0</v>
      </c>
      <c r="U220" s="27">
        <f t="shared" si="637"/>
        <v>0</v>
      </c>
      <c r="V220" s="27">
        <f t="shared" si="637"/>
        <v>0</v>
      </c>
      <c r="W220" s="27">
        <f t="shared" si="637"/>
        <v>0</v>
      </c>
      <c r="X220" s="27">
        <f t="shared" ref="X220:AB220" si="638">SUM(X45,X104,X162)</f>
        <v>0</v>
      </c>
      <c r="Y220" s="27">
        <f t="shared" si="638"/>
        <v>0</v>
      </c>
      <c r="Z220" s="27">
        <f t="shared" si="638"/>
        <v>0</v>
      </c>
      <c r="AA220" s="27">
        <f t="shared" si="638"/>
        <v>0</v>
      </c>
      <c r="AB220" s="27">
        <f t="shared" si="638"/>
        <v>0</v>
      </c>
    </row>
    <row r="221" spans="1:29" x14ac:dyDescent="0.2">
      <c r="A221" s="20" t="s">
        <v>51</v>
      </c>
      <c r="B221" s="2">
        <f t="shared" si="626"/>
        <v>0</v>
      </c>
      <c r="C221" s="2">
        <f t="shared" si="621"/>
        <v>0</v>
      </c>
      <c r="D221" s="13">
        <f t="shared" si="621"/>
        <v>0</v>
      </c>
      <c r="E221" s="13">
        <f t="shared" ref="E221:I221" si="639">SUM(E46,E105,E163)</f>
        <v>0</v>
      </c>
      <c r="F221" s="13">
        <f t="shared" si="639"/>
        <v>0</v>
      </c>
      <c r="G221" s="13">
        <f t="shared" si="639"/>
        <v>0</v>
      </c>
      <c r="H221" s="13">
        <f t="shared" si="639"/>
        <v>0</v>
      </c>
      <c r="I221" s="13">
        <f t="shared" si="639"/>
        <v>0</v>
      </c>
      <c r="J221" s="13">
        <f t="shared" ref="J221:N221" si="640">SUM(J46,J105,J163)</f>
        <v>0</v>
      </c>
      <c r="K221" s="13">
        <f t="shared" si="640"/>
        <v>0</v>
      </c>
      <c r="L221" s="13">
        <f t="shared" si="640"/>
        <v>0</v>
      </c>
      <c r="M221" s="13">
        <f t="shared" si="640"/>
        <v>0</v>
      </c>
      <c r="N221" s="13">
        <f t="shared" si="640"/>
        <v>0</v>
      </c>
      <c r="O221" s="40"/>
      <c r="P221" s="45">
        <f t="shared" si="553"/>
        <v>0</v>
      </c>
      <c r="Q221" s="13">
        <f t="shared" si="553"/>
        <v>0</v>
      </c>
      <c r="R221" s="27">
        <f t="shared" si="553"/>
        <v>0</v>
      </c>
      <c r="S221" s="27">
        <f t="shared" ref="S221:W221" si="641">SUM(S46,S105,S163)</f>
        <v>0</v>
      </c>
      <c r="T221" s="27">
        <f t="shared" si="641"/>
        <v>0</v>
      </c>
      <c r="U221" s="27">
        <f t="shared" si="641"/>
        <v>0</v>
      </c>
      <c r="V221" s="27">
        <f t="shared" si="641"/>
        <v>0</v>
      </c>
      <c r="W221" s="27">
        <f t="shared" si="641"/>
        <v>0</v>
      </c>
      <c r="X221" s="27">
        <f t="shared" ref="X221:AB221" si="642">SUM(X46,X105,X163)</f>
        <v>0</v>
      </c>
      <c r="Y221" s="27">
        <f t="shared" si="642"/>
        <v>0</v>
      </c>
      <c r="Z221" s="27">
        <f t="shared" si="642"/>
        <v>0</v>
      </c>
      <c r="AA221" s="27">
        <f t="shared" si="642"/>
        <v>0</v>
      </c>
      <c r="AB221" s="27">
        <f t="shared" si="642"/>
        <v>0</v>
      </c>
    </row>
    <row r="222" spans="1:29" x14ac:dyDescent="0.2">
      <c r="A222" s="43"/>
      <c r="B222" s="44">
        <f t="shared" si="626"/>
        <v>0</v>
      </c>
      <c r="C222" s="2">
        <f t="shared" si="621"/>
        <v>0</v>
      </c>
      <c r="D222" s="13">
        <f t="shared" si="621"/>
        <v>0</v>
      </c>
      <c r="E222" s="13">
        <f t="shared" ref="E222:I222" si="643">SUM(E47,E106,E164)</f>
        <v>0</v>
      </c>
      <c r="F222" s="13">
        <f t="shared" si="643"/>
        <v>0</v>
      </c>
      <c r="G222" s="13">
        <f t="shared" si="643"/>
        <v>0</v>
      </c>
      <c r="H222" s="13">
        <f t="shared" si="643"/>
        <v>0</v>
      </c>
      <c r="I222" s="13">
        <f t="shared" si="643"/>
        <v>0</v>
      </c>
      <c r="J222" s="13">
        <f t="shared" ref="J222:N222" si="644">SUM(J47,J106,J164)</f>
        <v>0</v>
      </c>
      <c r="K222" s="13">
        <f t="shared" si="644"/>
        <v>0</v>
      </c>
      <c r="L222" s="13">
        <f t="shared" si="644"/>
        <v>0</v>
      </c>
      <c r="M222" s="13">
        <f t="shared" si="644"/>
        <v>0</v>
      </c>
      <c r="N222" s="13">
        <f t="shared" si="644"/>
        <v>0</v>
      </c>
      <c r="O222" s="69"/>
      <c r="P222" s="45">
        <f t="shared" si="553"/>
        <v>0</v>
      </c>
      <c r="Q222" s="13">
        <f t="shared" si="553"/>
        <v>0</v>
      </c>
      <c r="R222" s="27">
        <f t="shared" si="553"/>
        <v>0</v>
      </c>
      <c r="S222" s="27">
        <f t="shared" ref="S222:W222" si="645">SUM(S47,S106,S164)</f>
        <v>0</v>
      </c>
      <c r="T222" s="27">
        <f t="shared" si="645"/>
        <v>0</v>
      </c>
      <c r="U222" s="27">
        <f t="shared" si="645"/>
        <v>0</v>
      </c>
      <c r="V222" s="27">
        <f t="shared" si="645"/>
        <v>0</v>
      </c>
      <c r="W222" s="27">
        <f t="shared" si="645"/>
        <v>0</v>
      </c>
      <c r="X222" s="27">
        <f t="shared" ref="X222:AB222" si="646">SUM(X47,X106,X164)</f>
        <v>0</v>
      </c>
      <c r="Y222" s="27">
        <f t="shared" si="646"/>
        <v>0</v>
      </c>
      <c r="Z222" s="27">
        <f t="shared" si="646"/>
        <v>0</v>
      </c>
      <c r="AA222" s="27">
        <f t="shared" si="646"/>
        <v>0</v>
      </c>
      <c r="AB222" s="27">
        <f t="shared" si="646"/>
        <v>0</v>
      </c>
    </row>
    <row r="223" spans="1:29" x14ac:dyDescent="0.2">
      <c r="A223" s="6" t="s">
        <v>17</v>
      </c>
      <c r="B223" s="38">
        <f t="shared" si="626"/>
        <v>24637154</v>
      </c>
      <c r="C223" s="5">
        <f t="shared" si="621"/>
        <v>136950</v>
      </c>
      <c r="D223" s="5">
        <f t="shared" si="621"/>
        <v>24774104</v>
      </c>
      <c r="E223" s="5">
        <f t="shared" ref="E223:I223" si="647">SUM(E48,E107,E165)</f>
        <v>0</v>
      </c>
      <c r="F223" s="5">
        <f t="shared" si="647"/>
        <v>0</v>
      </c>
      <c r="G223" s="5">
        <f t="shared" si="647"/>
        <v>24637154</v>
      </c>
      <c r="H223" s="5">
        <f t="shared" si="647"/>
        <v>136950</v>
      </c>
      <c r="I223" s="5">
        <f t="shared" si="647"/>
        <v>24774104</v>
      </c>
      <c r="J223" s="5">
        <f t="shared" ref="J223:N223" si="648">SUM(J48,J107,J165)</f>
        <v>0</v>
      </c>
      <c r="K223" s="5">
        <f t="shared" si="648"/>
        <v>0</v>
      </c>
      <c r="L223" s="5">
        <f t="shared" si="648"/>
        <v>24637154</v>
      </c>
      <c r="M223" s="5">
        <f t="shared" si="648"/>
        <v>136950</v>
      </c>
      <c r="N223" s="5">
        <f t="shared" si="648"/>
        <v>24774104</v>
      </c>
      <c r="O223" s="70" t="s">
        <v>20</v>
      </c>
      <c r="P223" s="64">
        <f t="shared" si="553"/>
        <v>22763314</v>
      </c>
      <c r="Q223" s="5">
        <f t="shared" si="553"/>
        <v>4524298</v>
      </c>
      <c r="R223" s="53">
        <f t="shared" si="553"/>
        <v>27287612</v>
      </c>
      <c r="S223" s="53">
        <f t="shared" ref="S223:W223" si="649">SUM(S48,S107,S165)</f>
        <v>0</v>
      </c>
      <c r="T223" s="53">
        <f t="shared" si="649"/>
        <v>0</v>
      </c>
      <c r="U223" s="53">
        <f t="shared" si="649"/>
        <v>22738314</v>
      </c>
      <c r="V223" s="53">
        <f t="shared" si="649"/>
        <v>4524298</v>
      </c>
      <c r="W223" s="53">
        <f t="shared" si="649"/>
        <v>27262612</v>
      </c>
      <c r="X223" s="53">
        <f t="shared" ref="X223:AB223" si="650">SUM(X48,X107,X165)</f>
        <v>0</v>
      </c>
      <c r="Y223" s="53">
        <f t="shared" si="650"/>
        <v>0</v>
      </c>
      <c r="Z223" s="53">
        <f t="shared" si="650"/>
        <v>20984810</v>
      </c>
      <c r="AA223" s="53">
        <f t="shared" si="650"/>
        <v>4524298</v>
      </c>
      <c r="AB223" s="53">
        <f t="shared" si="650"/>
        <v>27262612</v>
      </c>
      <c r="AC223" s="25"/>
    </row>
    <row r="224" spans="1:29" x14ac:dyDescent="0.2">
      <c r="A224" s="39" t="s">
        <v>18</v>
      </c>
      <c r="B224" s="3">
        <f t="shared" si="626"/>
        <v>4429773</v>
      </c>
      <c r="C224" s="3">
        <f t="shared" si="621"/>
        <v>500000</v>
      </c>
      <c r="D224" s="3">
        <f t="shared" si="621"/>
        <v>4929773</v>
      </c>
      <c r="E224" s="3">
        <f t="shared" ref="E224:I224" si="651">SUM(E49,E108,E166)</f>
        <v>0</v>
      </c>
      <c r="F224" s="3">
        <f t="shared" si="651"/>
        <v>0</v>
      </c>
      <c r="G224" s="3">
        <f>SUM(G49,G108,G166)</f>
        <v>4429773</v>
      </c>
      <c r="H224" s="3">
        <f t="shared" si="651"/>
        <v>500000</v>
      </c>
      <c r="I224" s="3">
        <f t="shared" si="651"/>
        <v>4929773</v>
      </c>
      <c r="J224" s="3">
        <f t="shared" ref="J224:M224" si="652">SUM(J49,J108,J166)</f>
        <v>0</v>
      </c>
      <c r="K224" s="3">
        <f t="shared" si="652"/>
        <v>0</v>
      </c>
      <c r="L224" s="3">
        <f t="shared" si="652"/>
        <v>4429773</v>
      </c>
      <c r="M224" s="3">
        <f t="shared" si="652"/>
        <v>500000</v>
      </c>
      <c r="N224" s="3">
        <f>SUM(N49,N108,N166)</f>
        <v>4929773</v>
      </c>
      <c r="O224" s="71" t="s">
        <v>21</v>
      </c>
      <c r="P224" s="8">
        <f t="shared" si="553"/>
        <v>2416265</v>
      </c>
      <c r="Q224" s="3">
        <f t="shared" si="553"/>
        <v>0</v>
      </c>
      <c r="R224" s="12">
        <f t="shared" si="553"/>
        <v>2416265</v>
      </c>
      <c r="S224" s="12">
        <f t="shared" ref="S224:W224" si="653">SUM(S49,S108,S166)</f>
        <v>0</v>
      </c>
      <c r="T224" s="12">
        <f t="shared" si="653"/>
        <v>0</v>
      </c>
      <c r="U224" s="12">
        <f t="shared" si="653"/>
        <v>2416265</v>
      </c>
      <c r="V224" s="12">
        <f t="shared" si="653"/>
        <v>0</v>
      </c>
      <c r="W224" s="12">
        <f t="shared" si="653"/>
        <v>2416265</v>
      </c>
      <c r="X224" s="12">
        <f t="shared" ref="X224:AB224" si="654">SUM(X49,X108,X166)</f>
        <v>0</v>
      </c>
      <c r="Y224" s="12">
        <f t="shared" si="654"/>
        <v>0</v>
      </c>
      <c r="Z224" s="12">
        <f t="shared" si="654"/>
        <v>2416265</v>
      </c>
      <c r="AA224" s="12">
        <f t="shared" si="654"/>
        <v>0</v>
      </c>
      <c r="AB224" s="12">
        <f t="shared" si="654"/>
        <v>2416265</v>
      </c>
    </row>
    <row r="225" spans="1:28" x14ac:dyDescent="0.2">
      <c r="A225" s="22" t="s">
        <v>62</v>
      </c>
      <c r="B225" s="13">
        <f t="shared" si="626"/>
        <v>2429773</v>
      </c>
      <c r="C225" s="13">
        <f t="shared" si="621"/>
        <v>500000</v>
      </c>
      <c r="D225" s="13">
        <f t="shared" si="621"/>
        <v>2929773</v>
      </c>
      <c r="E225" s="13">
        <f t="shared" ref="E225:I225" si="655">SUM(E50,E109,E167)</f>
        <v>0</v>
      </c>
      <c r="F225" s="13">
        <f t="shared" si="655"/>
        <v>0</v>
      </c>
      <c r="G225" s="13">
        <f t="shared" si="655"/>
        <v>2429773</v>
      </c>
      <c r="H225" s="13">
        <f t="shared" si="655"/>
        <v>500000</v>
      </c>
      <c r="I225" s="13">
        <f t="shared" si="655"/>
        <v>2929773</v>
      </c>
      <c r="J225" s="13">
        <f t="shared" ref="J225:N225" si="656">SUM(J50,J109,J167)</f>
        <v>0</v>
      </c>
      <c r="K225" s="13">
        <f t="shared" si="656"/>
        <v>0</v>
      </c>
      <c r="L225" s="13">
        <f t="shared" si="656"/>
        <v>2429773</v>
      </c>
      <c r="M225" s="13">
        <f t="shared" si="656"/>
        <v>500000</v>
      </c>
      <c r="N225" s="13">
        <f t="shared" si="656"/>
        <v>2929773</v>
      </c>
      <c r="O225" s="48" t="s">
        <v>63</v>
      </c>
      <c r="P225" s="59">
        <f t="shared" si="553"/>
        <v>319034</v>
      </c>
      <c r="Q225" s="2">
        <f t="shared" si="553"/>
        <v>0</v>
      </c>
      <c r="R225" s="74">
        <f t="shared" si="553"/>
        <v>319034</v>
      </c>
      <c r="S225" s="74">
        <f t="shared" ref="S225:W225" si="657">SUM(S50,S109,S167)</f>
        <v>0</v>
      </c>
      <c r="T225" s="74">
        <f t="shared" si="657"/>
        <v>0</v>
      </c>
      <c r="U225" s="74">
        <f t="shared" si="657"/>
        <v>319034</v>
      </c>
      <c r="V225" s="74">
        <f t="shared" si="657"/>
        <v>0</v>
      </c>
      <c r="W225" s="74">
        <f t="shared" si="657"/>
        <v>319034</v>
      </c>
      <c r="X225" s="74">
        <f t="shared" ref="X225:AB225" si="658">SUM(X50,X109,X167)</f>
        <v>0</v>
      </c>
      <c r="Y225" s="74">
        <f t="shared" si="658"/>
        <v>0</v>
      </c>
      <c r="Z225" s="74">
        <f t="shared" si="658"/>
        <v>319034</v>
      </c>
      <c r="AA225" s="74">
        <f t="shared" si="658"/>
        <v>0</v>
      </c>
      <c r="AB225" s="74">
        <f t="shared" si="658"/>
        <v>319034</v>
      </c>
    </row>
    <row r="226" spans="1:28" x14ac:dyDescent="0.2">
      <c r="A226" s="49" t="s">
        <v>72</v>
      </c>
      <c r="B226" s="30">
        <f t="shared" si="626"/>
        <v>0</v>
      </c>
      <c r="C226" s="30">
        <f t="shared" si="621"/>
        <v>0</v>
      </c>
      <c r="D226" s="30">
        <f t="shared" si="621"/>
        <v>0</v>
      </c>
      <c r="E226" s="30">
        <f t="shared" ref="E226:I226" si="659">SUM(E51,E110,E168)</f>
        <v>0</v>
      </c>
      <c r="F226" s="30">
        <f t="shared" si="659"/>
        <v>0</v>
      </c>
      <c r="G226" s="30">
        <f t="shared" si="659"/>
        <v>0</v>
      </c>
      <c r="H226" s="30">
        <f t="shared" si="659"/>
        <v>0</v>
      </c>
      <c r="I226" s="30">
        <f t="shared" si="659"/>
        <v>0</v>
      </c>
      <c r="J226" s="30">
        <f t="shared" ref="J226:N226" si="660">SUM(J51,J110,J168)</f>
        <v>0</v>
      </c>
      <c r="K226" s="30">
        <f t="shared" si="660"/>
        <v>0</v>
      </c>
      <c r="L226" s="30">
        <f t="shared" si="660"/>
        <v>0</v>
      </c>
      <c r="M226" s="30">
        <f t="shared" si="660"/>
        <v>0</v>
      </c>
      <c r="N226" s="30">
        <f t="shared" si="660"/>
        <v>0</v>
      </c>
      <c r="O226" s="77" t="s">
        <v>75</v>
      </c>
      <c r="P226" s="60">
        <f t="shared" si="553"/>
        <v>69798</v>
      </c>
      <c r="Q226" s="30">
        <f t="shared" si="553"/>
        <v>0</v>
      </c>
      <c r="R226" s="50">
        <f t="shared" si="553"/>
        <v>69798</v>
      </c>
      <c r="S226" s="50">
        <f t="shared" ref="S226:W226" si="661">SUM(S51,S110,S168)</f>
        <v>0</v>
      </c>
      <c r="T226" s="50">
        <f t="shared" si="661"/>
        <v>0</v>
      </c>
      <c r="U226" s="50">
        <f t="shared" si="661"/>
        <v>69798</v>
      </c>
      <c r="V226" s="50">
        <f t="shared" si="661"/>
        <v>0</v>
      </c>
      <c r="W226" s="50">
        <f t="shared" si="661"/>
        <v>69798</v>
      </c>
      <c r="X226" s="50">
        <f t="shared" ref="X226:AB226" si="662">SUM(X51,X110,X168)</f>
        <v>0</v>
      </c>
      <c r="Y226" s="50">
        <f t="shared" si="662"/>
        <v>0</v>
      </c>
      <c r="Z226" s="50">
        <f t="shared" si="662"/>
        <v>69798</v>
      </c>
      <c r="AA226" s="50">
        <f t="shared" si="662"/>
        <v>0</v>
      </c>
      <c r="AB226" s="50">
        <f t="shared" si="662"/>
        <v>69798</v>
      </c>
    </row>
    <row r="227" spans="1:28" x14ac:dyDescent="0.2">
      <c r="A227" s="49" t="s">
        <v>73</v>
      </c>
      <c r="B227" s="30">
        <f t="shared" si="626"/>
        <v>0</v>
      </c>
      <c r="C227" s="30">
        <f t="shared" si="621"/>
        <v>0</v>
      </c>
      <c r="D227" s="30">
        <f t="shared" si="621"/>
        <v>0</v>
      </c>
      <c r="E227" s="30">
        <f t="shared" ref="E227:I227" si="663">SUM(E52,E111,E169)</f>
        <v>0</v>
      </c>
      <c r="F227" s="30">
        <f t="shared" si="663"/>
        <v>0</v>
      </c>
      <c r="G227" s="30">
        <f t="shared" si="663"/>
        <v>0</v>
      </c>
      <c r="H227" s="30">
        <f t="shared" si="663"/>
        <v>0</v>
      </c>
      <c r="I227" s="30">
        <f t="shared" si="663"/>
        <v>0</v>
      </c>
      <c r="J227" s="30">
        <f t="shared" ref="J227:N227" si="664">SUM(J52,J111,J169)</f>
        <v>0</v>
      </c>
      <c r="K227" s="30">
        <f t="shared" si="664"/>
        <v>0</v>
      </c>
      <c r="L227" s="30">
        <f t="shared" si="664"/>
        <v>0</v>
      </c>
      <c r="M227" s="30">
        <f t="shared" si="664"/>
        <v>0</v>
      </c>
      <c r="N227" s="30">
        <f t="shared" si="664"/>
        <v>0</v>
      </c>
      <c r="O227" s="77" t="s">
        <v>76</v>
      </c>
      <c r="P227" s="60">
        <f t="shared" si="553"/>
        <v>163093</v>
      </c>
      <c r="Q227" s="30">
        <f t="shared" si="553"/>
        <v>0</v>
      </c>
      <c r="R227" s="50">
        <f t="shared" si="553"/>
        <v>163093</v>
      </c>
      <c r="S227" s="50">
        <f t="shared" ref="S227:W227" si="665">SUM(S52,S111,S169)</f>
        <v>0</v>
      </c>
      <c r="T227" s="50">
        <f t="shared" si="665"/>
        <v>0</v>
      </c>
      <c r="U227" s="50">
        <f t="shared" si="665"/>
        <v>163093</v>
      </c>
      <c r="V227" s="50">
        <f t="shared" si="665"/>
        <v>0</v>
      </c>
      <c r="W227" s="50">
        <f t="shared" si="665"/>
        <v>163093</v>
      </c>
      <c r="X227" s="50">
        <f t="shared" ref="X227:AB227" si="666">SUM(X52,X111,X169)</f>
        <v>0</v>
      </c>
      <c r="Y227" s="50">
        <f t="shared" si="666"/>
        <v>0</v>
      </c>
      <c r="Z227" s="50">
        <f t="shared" si="666"/>
        <v>163093</v>
      </c>
      <c r="AA227" s="50">
        <f t="shared" si="666"/>
        <v>0</v>
      </c>
      <c r="AB227" s="50">
        <f t="shared" si="666"/>
        <v>163093</v>
      </c>
    </row>
    <row r="228" spans="1:28" x14ac:dyDescent="0.2">
      <c r="A228" s="49" t="s">
        <v>74</v>
      </c>
      <c r="B228" s="30">
        <f t="shared" si="626"/>
        <v>0</v>
      </c>
      <c r="C228" s="30">
        <f t="shared" si="621"/>
        <v>0</v>
      </c>
      <c r="D228" s="30">
        <f t="shared" si="621"/>
        <v>0</v>
      </c>
      <c r="E228" s="30">
        <f t="shared" ref="E228:I228" si="667">SUM(E53,E112,E170)</f>
        <v>0</v>
      </c>
      <c r="F228" s="30">
        <f t="shared" si="667"/>
        <v>0</v>
      </c>
      <c r="G228" s="30">
        <f t="shared" si="667"/>
        <v>0</v>
      </c>
      <c r="H228" s="30">
        <f t="shared" si="667"/>
        <v>0</v>
      </c>
      <c r="I228" s="30">
        <f t="shared" si="667"/>
        <v>0</v>
      </c>
      <c r="J228" s="30">
        <f t="shared" ref="J228:N228" si="668">SUM(J53,J112,J170)</f>
        <v>0</v>
      </c>
      <c r="K228" s="30">
        <f t="shared" si="668"/>
        <v>0</v>
      </c>
      <c r="L228" s="30">
        <f t="shared" si="668"/>
        <v>0</v>
      </c>
      <c r="M228" s="30">
        <f t="shared" si="668"/>
        <v>0</v>
      </c>
      <c r="N228" s="30">
        <f t="shared" si="668"/>
        <v>0</v>
      </c>
      <c r="O228" s="77" t="s">
        <v>77</v>
      </c>
      <c r="P228" s="60">
        <f t="shared" si="553"/>
        <v>86143</v>
      </c>
      <c r="Q228" s="30">
        <f t="shared" si="553"/>
        <v>0</v>
      </c>
      <c r="R228" s="50">
        <f t="shared" si="553"/>
        <v>86143</v>
      </c>
      <c r="S228" s="50">
        <f t="shared" ref="S228:W228" si="669">SUM(S53,S112,S170)</f>
        <v>0</v>
      </c>
      <c r="T228" s="50">
        <f t="shared" si="669"/>
        <v>0</v>
      </c>
      <c r="U228" s="50">
        <f t="shared" si="669"/>
        <v>86143</v>
      </c>
      <c r="V228" s="50">
        <f t="shared" si="669"/>
        <v>0</v>
      </c>
      <c r="W228" s="50">
        <f t="shared" si="669"/>
        <v>86143</v>
      </c>
      <c r="X228" s="50">
        <f t="shared" ref="X228:AB228" si="670">SUM(X53,X112,X170)</f>
        <v>0</v>
      </c>
      <c r="Y228" s="50">
        <f t="shared" si="670"/>
        <v>0</v>
      </c>
      <c r="Z228" s="50">
        <f t="shared" si="670"/>
        <v>86143</v>
      </c>
      <c r="AA228" s="50">
        <f t="shared" si="670"/>
        <v>0</v>
      </c>
      <c r="AB228" s="50">
        <f t="shared" si="670"/>
        <v>86143</v>
      </c>
    </row>
    <row r="229" spans="1:28" x14ac:dyDescent="0.2">
      <c r="A229" s="49" t="s">
        <v>83</v>
      </c>
      <c r="B229" s="30">
        <f t="shared" si="626"/>
        <v>2429773</v>
      </c>
      <c r="C229" s="30">
        <f t="shared" si="621"/>
        <v>0</v>
      </c>
      <c r="D229" s="30">
        <f t="shared" si="621"/>
        <v>2429773</v>
      </c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49" t="s">
        <v>83</v>
      </c>
      <c r="P229" s="60"/>
      <c r="Q229" s="3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</row>
    <row r="230" spans="1:28" ht="12.75" customHeight="1" x14ac:dyDescent="0.2">
      <c r="A230" s="22" t="s">
        <v>66</v>
      </c>
      <c r="B230" s="13">
        <f t="shared" ref="B230:B232" si="671">SUM(B56,B114,B172)</f>
        <v>2000000</v>
      </c>
      <c r="C230" s="13">
        <f t="shared" ref="C230:D232" si="672">SUM(C56,C114,C172)</f>
        <v>0</v>
      </c>
      <c r="D230" s="13">
        <f t="shared" si="672"/>
        <v>2000000</v>
      </c>
      <c r="E230" s="13">
        <f t="shared" ref="E230:I230" si="673">SUM(E56,E114,E172)</f>
        <v>0</v>
      </c>
      <c r="F230" s="13">
        <f t="shared" si="673"/>
        <v>0</v>
      </c>
      <c r="G230" s="13">
        <f t="shared" si="673"/>
        <v>2000000</v>
      </c>
      <c r="H230" s="13">
        <f t="shared" si="673"/>
        <v>0</v>
      </c>
      <c r="I230" s="13">
        <f t="shared" si="673"/>
        <v>2000000</v>
      </c>
      <c r="J230" s="13">
        <f t="shared" ref="J230:N230" si="674">SUM(J56,J114,J172)</f>
        <v>0</v>
      </c>
      <c r="K230" s="13">
        <f t="shared" si="674"/>
        <v>0</v>
      </c>
      <c r="L230" s="13">
        <f t="shared" si="674"/>
        <v>2000000</v>
      </c>
      <c r="M230" s="13">
        <f t="shared" si="674"/>
        <v>0</v>
      </c>
      <c r="N230" s="13">
        <f t="shared" si="674"/>
        <v>2000000</v>
      </c>
      <c r="O230" s="48" t="s">
        <v>67</v>
      </c>
      <c r="P230" s="59">
        <f t="shared" ref="P230:R231" si="675">SUM(P56,P114,P172)</f>
        <v>2000000</v>
      </c>
      <c r="Q230" s="2">
        <f t="shared" si="675"/>
        <v>0</v>
      </c>
      <c r="R230" s="74">
        <f t="shared" si="675"/>
        <v>2000000</v>
      </c>
      <c r="S230" s="74">
        <f t="shared" ref="S230:W230" si="676">SUM(S56,S114,S172)</f>
        <v>0</v>
      </c>
      <c r="T230" s="74">
        <f t="shared" si="676"/>
        <v>0</v>
      </c>
      <c r="U230" s="74">
        <f t="shared" si="676"/>
        <v>2000000</v>
      </c>
      <c r="V230" s="74">
        <f t="shared" si="676"/>
        <v>0</v>
      </c>
      <c r="W230" s="74">
        <f t="shared" si="676"/>
        <v>2000000</v>
      </c>
      <c r="X230" s="74">
        <f t="shared" ref="X230:AB230" si="677">SUM(X56,X114,X172)</f>
        <v>0</v>
      </c>
      <c r="Y230" s="74">
        <f t="shared" si="677"/>
        <v>0</v>
      </c>
      <c r="Z230" s="74">
        <f t="shared" si="677"/>
        <v>2000000</v>
      </c>
      <c r="AA230" s="74">
        <f t="shared" si="677"/>
        <v>0</v>
      </c>
      <c r="AB230" s="74">
        <f t="shared" si="677"/>
        <v>2000000</v>
      </c>
    </row>
    <row r="231" spans="1:28" x14ac:dyDescent="0.2">
      <c r="A231" s="22" t="s">
        <v>60</v>
      </c>
      <c r="B231" s="13">
        <f t="shared" si="671"/>
        <v>0</v>
      </c>
      <c r="C231" s="13">
        <f t="shared" si="672"/>
        <v>0</v>
      </c>
      <c r="D231" s="13">
        <f t="shared" si="672"/>
        <v>0</v>
      </c>
      <c r="E231" s="13">
        <f t="shared" ref="E231:I232" si="678">SUM(E57,E115,E173)</f>
        <v>0</v>
      </c>
      <c r="F231" s="13">
        <f t="shared" si="678"/>
        <v>0</v>
      </c>
      <c r="G231" s="13">
        <f t="shared" si="678"/>
        <v>0</v>
      </c>
      <c r="H231" s="13">
        <f t="shared" si="678"/>
        <v>0</v>
      </c>
      <c r="I231" s="13">
        <f t="shared" si="678"/>
        <v>0</v>
      </c>
      <c r="J231" s="13">
        <f t="shared" ref="J231:N231" si="679">SUM(J57,J115,J173)</f>
        <v>0</v>
      </c>
      <c r="K231" s="13">
        <f t="shared" si="679"/>
        <v>0</v>
      </c>
      <c r="L231" s="13">
        <f t="shared" si="679"/>
        <v>0</v>
      </c>
      <c r="M231" s="13">
        <f t="shared" si="679"/>
        <v>0</v>
      </c>
      <c r="N231" s="13">
        <f t="shared" si="679"/>
        <v>0</v>
      </c>
      <c r="O231" s="72" t="s">
        <v>65</v>
      </c>
      <c r="P231" s="59">
        <f t="shared" si="675"/>
        <v>97231</v>
      </c>
      <c r="Q231" s="2">
        <f t="shared" si="675"/>
        <v>0</v>
      </c>
      <c r="R231" s="74">
        <f>SUM(R57,R115,R173)</f>
        <v>97231</v>
      </c>
      <c r="S231" s="74">
        <f t="shared" ref="S231:W231" si="680">SUM(S57,S115,S173)</f>
        <v>0</v>
      </c>
      <c r="T231" s="74">
        <f t="shared" si="680"/>
        <v>0</v>
      </c>
      <c r="U231" s="74">
        <f t="shared" si="680"/>
        <v>97231</v>
      </c>
      <c r="V231" s="74">
        <f t="shared" si="680"/>
        <v>0</v>
      </c>
      <c r="W231" s="74">
        <f t="shared" si="680"/>
        <v>97231</v>
      </c>
      <c r="X231" s="74">
        <f t="shared" ref="X231:AB231" si="681">SUM(X57,X115,X173)</f>
        <v>0</v>
      </c>
      <c r="Y231" s="74">
        <f t="shared" si="681"/>
        <v>0</v>
      </c>
      <c r="Z231" s="74">
        <f t="shared" si="681"/>
        <v>97231</v>
      </c>
      <c r="AA231" s="74">
        <f t="shared" si="681"/>
        <v>0</v>
      </c>
      <c r="AB231" s="74">
        <f t="shared" si="681"/>
        <v>97231</v>
      </c>
    </row>
    <row r="232" spans="1:28" x14ac:dyDescent="0.2">
      <c r="A232" s="22" t="s">
        <v>82</v>
      </c>
      <c r="B232" s="13">
        <f t="shared" si="671"/>
        <v>0</v>
      </c>
      <c r="C232" s="13">
        <f t="shared" si="672"/>
        <v>0</v>
      </c>
      <c r="D232" s="13">
        <f t="shared" si="672"/>
        <v>0</v>
      </c>
      <c r="E232" s="13">
        <f t="shared" si="678"/>
        <v>0</v>
      </c>
      <c r="F232" s="13">
        <f t="shared" si="678"/>
        <v>0</v>
      </c>
      <c r="G232" s="13">
        <f t="shared" si="678"/>
        <v>0</v>
      </c>
      <c r="H232" s="13">
        <f t="shared" si="678"/>
        <v>0</v>
      </c>
      <c r="I232" s="13">
        <f t="shared" si="678"/>
        <v>0</v>
      </c>
      <c r="J232" s="13">
        <f t="shared" ref="J232:N232" si="682">SUM(J58,J116,J174)</f>
        <v>0</v>
      </c>
      <c r="K232" s="13">
        <f t="shared" si="682"/>
        <v>0</v>
      </c>
      <c r="L232" s="13">
        <f t="shared" si="682"/>
        <v>0</v>
      </c>
      <c r="M232" s="13">
        <f t="shared" si="682"/>
        <v>0</v>
      </c>
      <c r="N232" s="13">
        <f t="shared" si="682"/>
        <v>0</v>
      </c>
      <c r="O232" s="72"/>
      <c r="P232" s="59"/>
      <c r="Q232" s="2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</row>
    <row r="233" spans="1:28" x14ac:dyDescent="0.2">
      <c r="A233" s="11" t="s">
        <v>19</v>
      </c>
      <c r="B233" s="5">
        <f t="shared" ref="B233" si="683">SUM(B59,B117,B175)</f>
        <v>29066927</v>
      </c>
      <c r="C233" s="5">
        <f t="shared" ref="C233" si="684">SUM(C59,C117,C175)</f>
        <v>636950</v>
      </c>
      <c r="D233" s="5">
        <f>SUM(D59,D117,D175)</f>
        <v>29703877</v>
      </c>
      <c r="E233" s="5">
        <f t="shared" ref="E233:I233" si="685">SUM(E59,E117,E175)</f>
        <v>0</v>
      </c>
      <c r="F233" s="5">
        <f t="shared" si="685"/>
        <v>0</v>
      </c>
      <c r="G233" s="5">
        <f t="shared" si="685"/>
        <v>29066927</v>
      </c>
      <c r="H233" s="5">
        <f t="shared" si="685"/>
        <v>636950</v>
      </c>
      <c r="I233" s="5">
        <f t="shared" si="685"/>
        <v>29703877</v>
      </c>
      <c r="J233" s="5">
        <f t="shared" ref="J233:M233" si="686">SUM(J59,J117,J175)</f>
        <v>0</v>
      </c>
      <c r="K233" s="5">
        <f t="shared" si="686"/>
        <v>0</v>
      </c>
      <c r="L233" s="5">
        <f t="shared" si="686"/>
        <v>29066927</v>
      </c>
      <c r="M233" s="5">
        <f t="shared" si="686"/>
        <v>636950</v>
      </c>
      <c r="N233" s="5">
        <f>SUM(N59,N117,N175)</f>
        <v>29703877</v>
      </c>
      <c r="O233" s="70" t="s">
        <v>22</v>
      </c>
      <c r="P233" s="64">
        <f>SUM(P59,P117,P175)</f>
        <v>25179579</v>
      </c>
      <c r="Q233" s="5">
        <f t="shared" ref="Q233" si="687">SUM(Q59,Q117,Q175)</f>
        <v>4524298</v>
      </c>
      <c r="R233" s="53">
        <f>SUM(R59,R117,R175)</f>
        <v>29703877</v>
      </c>
      <c r="S233" s="53">
        <f t="shared" ref="S233:W233" si="688">SUM(S59,S117,S175)</f>
        <v>0</v>
      </c>
      <c r="T233" s="53">
        <f t="shared" si="688"/>
        <v>0</v>
      </c>
      <c r="U233" s="53">
        <f t="shared" si="688"/>
        <v>25154579</v>
      </c>
      <c r="V233" s="53">
        <f t="shared" si="688"/>
        <v>4524298</v>
      </c>
      <c r="W233" s="53">
        <f t="shared" si="688"/>
        <v>29678877</v>
      </c>
      <c r="X233" s="53">
        <f t="shared" ref="X233:AB233" si="689">SUM(X59,X117,X175)</f>
        <v>0</v>
      </c>
      <c r="Y233" s="53">
        <f t="shared" si="689"/>
        <v>0</v>
      </c>
      <c r="Z233" s="53">
        <f t="shared" si="689"/>
        <v>23401075</v>
      </c>
      <c r="AA233" s="53">
        <f t="shared" si="689"/>
        <v>4524298</v>
      </c>
      <c r="AB233" s="53">
        <f t="shared" si="689"/>
        <v>29678877</v>
      </c>
    </row>
    <row r="234" spans="1:28" x14ac:dyDescent="0.2">
      <c r="D234" s="88">
        <f>SUM(B233:C233)</f>
        <v>29703877</v>
      </c>
      <c r="R234" s="88">
        <f>SUM(P233:Q233)</f>
        <v>29703877</v>
      </c>
    </row>
    <row r="235" spans="1:28" x14ac:dyDescent="0.2">
      <c r="R235" s="88">
        <f>SUM(D233-R233)</f>
        <v>0</v>
      </c>
    </row>
  </sheetData>
  <mergeCells count="156">
    <mergeCell ref="X179:Y179"/>
    <mergeCell ref="Z179:AB179"/>
    <mergeCell ref="X180:X181"/>
    <mergeCell ref="Y180:Y181"/>
    <mergeCell ref="Z180:Z181"/>
    <mergeCell ref="AA180:AA181"/>
    <mergeCell ref="AB180:AB181"/>
    <mergeCell ref="X64:X65"/>
    <mergeCell ref="Y64:Y65"/>
    <mergeCell ref="Z64:Z65"/>
    <mergeCell ref="AA64:AA65"/>
    <mergeCell ref="AB64:AB65"/>
    <mergeCell ref="X121:Y121"/>
    <mergeCell ref="Z121:AB121"/>
    <mergeCell ref="X122:X123"/>
    <mergeCell ref="Y122:Y123"/>
    <mergeCell ref="Z122:Z123"/>
    <mergeCell ref="AA122:AA123"/>
    <mergeCell ref="AB122:AB123"/>
    <mergeCell ref="X4:Y4"/>
    <mergeCell ref="Z4:AB4"/>
    <mergeCell ref="X5:X6"/>
    <mergeCell ref="Y5:Y6"/>
    <mergeCell ref="Z5:Z6"/>
    <mergeCell ref="AA5:AA6"/>
    <mergeCell ref="AB5:AB6"/>
    <mergeCell ref="X63:Y63"/>
    <mergeCell ref="Z63:AB63"/>
    <mergeCell ref="P63:R63"/>
    <mergeCell ref="B64:B65"/>
    <mergeCell ref="D64:D65"/>
    <mergeCell ref="P64:P65"/>
    <mergeCell ref="R64:R65"/>
    <mergeCell ref="A4:A6"/>
    <mergeCell ref="O4:O6"/>
    <mergeCell ref="P4:R4"/>
    <mergeCell ref="P5:P6"/>
    <mergeCell ref="B4:D4"/>
    <mergeCell ref="L63:N63"/>
    <mergeCell ref="J4:K4"/>
    <mergeCell ref="J5:J6"/>
    <mergeCell ref="K5:K6"/>
    <mergeCell ref="L4:N4"/>
    <mergeCell ref="L5:L6"/>
    <mergeCell ref="M5:M6"/>
    <mergeCell ref="N5:N6"/>
    <mergeCell ref="E4:F4"/>
    <mergeCell ref="G4:I4"/>
    <mergeCell ref="G5:G6"/>
    <mergeCell ref="H5:H6"/>
    <mergeCell ref="I5:I6"/>
    <mergeCell ref="G63:I63"/>
    <mergeCell ref="E5:E6"/>
    <mergeCell ref="F5:F6"/>
    <mergeCell ref="O63:O65"/>
    <mergeCell ref="K64:K65"/>
    <mergeCell ref="L64:L65"/>
    <mergeCell ref="M64:M65"/>
    <mergeCell ref="N64:N65"/>
    <mergeCell ref="J63:K63"/>
    <mergeCell ref="E122:E123"/>
    <mergeCell ref="F122:F123"/>
    <mergeCell ref="B63:D63"/>
    <mergeCell ref="N180:N181"/>
    <mergeCell ref="L179:N179"/>
    <mergeCell ref="A179:A181"/>
    <mergeCell ref="B179:D179"/>
    <mergeCell ref="O179:O181"/>
    <mergeCell ref="C64:C65"/>
    <mergeCell ref="C122:C123"/>
    <mergeCell ref="A121:A123"/>
    <mergeCell ref="P179:R179"/>
    <mergeCell ref="B180:B181"/>
    <mergeCell ref="D180:D181"/>
    <mergeCell ref="P180:P181"/>
    <mergeCell ref="R180:R181"/>
    <mergeCell ref="C180:C181"/>
    <mergeCell ref="Q180:Q181"/>
    <mergeCell ref="E180:E181"/>
    <mergeCell ref="F180:F181"/>
    <mergeCell ref="G180:G181"/>
    <mergeCell ref="H180:H181"/>
    <mergeCell ref="I180:I181"/>
    <mergeCell ref="J179:K179"/>
    <mergeCell ref="J180:J181"/>
    <mergeCell ref="K180:K181"/>
    <mergeCell ref="L180:L181"/>
    <mergeCell ref="M180:M181"/>
    <mergeCell ref="S180:S181"/>
    <mergeCell ref="T180:T181"/>
    <mergeCell ref="U180:U181"/>
    <mergeCell ref="V180:V181"/>
    <mergeCell ref="W180:W181"/>
    <mergeCell ref="S63:T63"/>
    <mergeCell ref="U63:W63"/>
    <mergeCell ref="S64:S65"/>
    <mergeCell ref="T64:T65"/>
    <mergeCell ref="U64:U65"/>
    <mergeCell ref="V64:V65"/>
    <mergeCell ref="W64:W65"/>
    <mergeCell ref="A177:W177"/>
    <mergeCell ref="S179:T179"/>
    <mergeCell ref="U179:W179"/>
    <mergeCell ref="E179:F179"/>
    <mergeCell ref="G179:I179"/>
    <mergeCell ref="I122:I123"/>
    <mergeCell ref="S121:T121"/>
    <mergeCell ref="U121:W121"/>
    <mergeCell ref="S122:S123"/>
    <mergeCell ref="T122:T123"/>
    <mergeCell ref="U122:U123"/>
    <mergeCell ref="V122:V123"/>
    <mergeCell ref="W122:W123"/>
    <mergeCell ref="B122:B123"/>
    <mergeCell ref="D122:D123"/>
    <mergeCell ref="Q122:Q123"/>
    <mergeCell ref="G122:G123"/>
    <mergeCell ref="H122:H123"/>
    <mergeCell ref="P122:P123"/>
    <mergeCell ref="B121:D121"/>
    <mergeCell ref="O121:O123"/>
    <mergeCell ref="P121:R121"/>
    <mergeCell ref="E121:F121"/>
    <mergeCell ref="G121:I121"/>
    <mergeCell ref="J121:K121"/>
    <mergeCell ref="J122:J123"/>
    <mergeCell ref="K122:K123"/>
    <mergeCell ref="L121:N121"/>
    <mergeCell ref="L122:L123"/>
    <mergeCell ref="M122:M123"/>
    <mergeCell ref="N122:N123"/>
    <mergeCell ref="R122:R123"/>
    <mergeCell ref="A2:W2"/>
    <mergeCell ref="A61:W61"/>
    <mergeCell ref="A119:W119"/>
    <mergeCell ref="E63:F63"/>
    <mergeCell ref="I64:I65"/>
    <mergeCell ref="E64:E65"/>
    <mergeCell ref="F64:F65"/>
    <mergeCell ref="G64:G65"/>
    <mergeCell ref="H64:H65"/>
    <mergeCell ref="S4:T4"/>
    <mergeCell ref="U4:W4"/>
    <mergeCell ref="S5:S6"/>
    <mergeCell ref="T5:T6"/>
    <mergeCell ref="U5:U6"/>
    <mergeCell ref="V5:V6"/>
    <mergeCell ref="W5:W6"/>
    <mergeCell ref="Q64:Q65"/>
    <mergeCell ref="J64:J65"/>
    <mergeCell ref="D5:D6"/>
    <mergeCell ref="Q5:Q6"/>
    <mergeCell ref="R5:R6"/>
    <mergeCell ref="B5:B6"/>
    <mergeCell ref="C5:C6"/>
    <mergeCell ref="A63:A65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80" fitToHeight="0" orientation="landscape" r:id="rId1"/>
  <headerFooter alignWithMargins="0">
    <oddFooter>&amp;C&amp;P</oddFooter>
  </headerFooter>
  <rowBreaks count="3" manualBreakCount="3">
    <brk id="59" max="16383" man="1"/>
    <brk id="117" max="16383" man="1"/>
    <brk id="1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2026-01-27T13:52:00Z</cp:lastPrinted>
  <dcterms:created xsi:type="dcterms:W3CDTF">1997-01-17T14:02:09Z</dcterms:created>
  <dcterms:modified xsi:type="dcterms:W3CDTF">2026-01-30T08:44:51Z</dcterms:modified>
</cp:coreProperties>
</file>